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Utilities\Geodesy\"/>
    </mc:Choice>
  </mc:AlternateContent>
  <bookViews>
    <workbookView xWindow="480" yWindow="30" windowWidth="27795" windowHeight="13350"/>
  </bookViews>
  <sheets>
    <sheet name="ITRF" sheetId="1" r:id="rId1"/>
    <sheet name="NAD83" sheetId="2" r:id="rId2"/>
    <sheet name="ETRS89" sheetId="3" r:id="rId3"/>
  </sheets>
  <externalReferences>
    <externalReference r:id="rId4"/>
  </externalReferences>
  <definedNames>
    <definedName name="h">[1]TIDES!$C$5</definedName>
    <definedName name="p">[1]TIDES!$C$6</definedName>
    <definedName name="ph">[1]TIDES!$C$8</definedName>
    <definedName name="s">[1]TIDES!$C$4</definedName>
    <definedName name="T">[1]TIDES!$C$3</definedName>
  </definedNames>
  <calcPr calcId="152511"/>
</workbook>
</file>

<file path=xl/calcChain.xml><?xml version="1.0" encoding="utf-8"?>
<calcChain xmlns="http://schemas.openxmlformats.org/spreadsheetml/2006/main">
  <c r="O4" i="1" l="1"/>
  <c r="N4" i="1"/>
  <c r="M4" i="1"/>
  <c r="G4" i="1"/>
  <c r="F4" i="1"/>
  <c r="E4" i="1"/>
  <c r="S67" i="3" l="1"/>
  <c r="R67" i="3"/>
  <c r="Q67" i="3"/>
  <c r="P67" i="3"/>
  <c r="O67" i="3"/>
  <c r="N67" i="3"/>
  <c r="M67" i="3"/>
  <c r="S66" i="3"/>
  <c r="R66" i="3"/>
  <c r="Q66" i="3"/>
  <c r="P66" i="3"/>
  <c r="O66" i="3"/>
  <c r="N66" i="3"/>
  <c r="M66" i="3"/>
  <c r="S65" i="3"/>
  <c r="R65" i="3"/>
  <c r="Q65" i="3"/>
  <c r="P65" i="3"/>
  <c r="O65" i="3"/>
  <c r="N65" i="3"/>
  <c r="M65" i="3"/>
  <c r="S64" i="3"/>
  <c r="R64" i="3"/>
  <c r="Q64" i="3"/>
  <c r="P64" i="3"/>
  <c r="O64" i="3"/>
  <c r="N64" i="3"/>
  <c r="M64" i="3"/>
  <c r="S63" i="3"/>
  <c r="R63" i="3"/>
  <c r="Q63" i="3"/>
  <c r="P63" i="3"/>
  <c r="O63" i="3"/>
  <c r="N63" i="3"/>
  <c r="M63" i="3"/>
  <c r="S62" i="3"/>
  <c r="R62" i="3"/>
  <c r="Q62" i="3"/>
  <c r="P62" i="3"/>
  <c r="O62" i="3"/>
  <c r="N62" i="3"/>
  <c r="M62" i="3"/>
  <c r="S61" i="3"/>
  <c r="R61" i="3"/>
  <c r="Q61" i="3"/>
  <c r="P61" i="3"/>
  <c r="O61" i="3"/>
  <c r="N61" i="3"/>
  <c r="M61" i="3"/>
  <c r="S60" i="3"/>
  <c r="R60" i="3"/>
  <c r="Q60" i="3"/>
  <c r="P60" i="3"/>
  <c r="O60" i="3"/>
  <c r="N60" i="3"/>
  <c r="M60" i="3"/>
  <c r="S59" i="3"/>
  <c r="R59" i="3"/>
  <c r="Q59" i="3"/>
  <c r="P59" i="3"/>
  <c r="O59" i="3"/>
  <c r="N59" i="3"/>
  <c r="M59" i="3"/>
  <c r="S58" i="3"/>
  <c r="R58" i="3"/>
  <c r="Q58" i="3"/>
  <c r="P58" i="3"/>
  <c r="O58" i="3"/>
  <c r="N58" i="3"/>
  <c r="M58" i="3"/>
  <c r="S57" i="3"/>
  <c r="R57" i="3"/>
  <c r="Q57" i="3"/>
  <c r="P57" i="3"/>
  <c r="O57" i="3"/>
  <c r="N57" i="3"/>
  <c r="M57" i="3"/>
  <c r="K67" i="3"/>
  <c r="J67" i="3"/>
  <c r="I67" i="3"/>
  <c r="H67" i="3"/>
  <c r="G67" i="3"/>
  <c r="F67" i="3"/>
  <c r="E67" i="3"/>
  <c r="K66" i="3"/>
  <c r="J66" i="3"/>
  <c r="I66" i="3"/>
  <c r="H66" i="3"/>
  <c r="G66" i="3"/>
  <c r="F66" i="3"/>
  <c r="E66" i="3"/>
  <c r="K65" i="3"/>
  <c r="J65" i="3"/>
  <c r="I65" i="3"/>
  <c r="H65" i="3"/>
  <c r="G65" i="3"/>
  <c r="F65" i="3"/>
  <c r="E65" i="3"/>
  <c r="K64" i="3"/>
  <c r="J64" i="3"/>
  <c r="I64" i="3"/>
  <c r="H64" i="3"/>
  <c r="G64" i="3"/>
  <c r="F64" i="3"/>
  <c r="E64" i="3"/>
  <c r="K63" i="3"/>
  <c r="J63" i="3"/>
  <c r="I63" i="3"/>
  <c r="H63" i="3"/>
  <c r="G63" i="3"/>
  <c r="F63" i="3"/>
  <c r="E63" i="3"/>
  <c r="K62" i="3"/>
  <c r="J62" i="3"/>
  <c r="I62" i="3"/>
  <c r="H62" i="3"/>
  <c r="G62" i="3"/>
  <c r="F62" i="3"/>
  <c r="E62" i="3"/>
  <c r="K61" i="3"/>
  <c r="J61" i="3"/>
  <c r="I61" i="3"/>
  <c r="H61" i="3"/>
  <c r="G61" i="3"/>
  <c r="F61" i="3"/>
  <c r="E61" i="3"/>
  <c r="K60" i="3"/>
  <c r="J60" i="3"/>
  <c r="I60" i="3"/>
  <c r="H60" i="3"/>
  <c r="G60" i="3"/>
  <c r="F60" i="3"/>
  <c r="E60" i="3"/>
  <c r="K59" i="3"/>
  <c r="J59" i="3"/>
  <c r="I59" i="3"/>
  <c r="H59" i="3"/>
  <c r="G59" i="3"/>
  <c r="F59" i="3"/>
  <c r="E59" i="3"/>
  <c r="K58" i="3"/>
  <c r="J58" i="3"/>
  <c r="I58" i="3"/>
  <c r="H58" i="3"/>
  <c r="G58" i="3"/>
  <c r="F58" i="3"/>
  <c r="E58" i="3"/>
  <c r="K57" i="3"/>
  <c r="J57" i="3"/>
  <c r="I57" i="3"/>
  <c r="H57" i="3"/>
  <c r="G57" i="3"/>
  <c r="F57" i="3"/>
  <c r="E57" i="3"/>
  <c r="K79" i="3"/>
  <c r="J79" i="3"/>
  <c r="I79" i="3"/>
  <c r="H79" i="3"/>
  <c r="G79" i="3"/>
  <c r="F79" i="3"/>
  <c r="E79" i="3"/>
  <c r="K78" i="3"/>
  <c r="J78" i="3"/>
  <c r="I78" i="3"/>
  <c r="H78" i="3"/>
  <c r="G78" i="3"/>
  <c r="F78" i="3"/>
  <c r="E78" i="3"/>
  <c r="K77" i="3"/>
  <c r="J77" i="3"/>
  <c r="I77" i="3"/>
  <c r="H77" i="3"/>
  <c r="G77" i="3"/>
  <c r="F77" i="3"/>
  <c r="E77" i="3"/>
  <c r="K76" i="3"/>
  <c r="J76" i="3"/>
  <c r="I76" i="3"/>
  <c r="H76" i="3"/>
  <c r="G76" i="3"/>
  <c r="F76" i="3"/>
  <c r="E76" i="3"/>
  <c r="K75" i="3"/>
  <c r="J75" i="3"/>
  <c r="I75" i="3"/>
  <c r="H75" i="3"/>
  <c r="G75" i="3"/>
  <c r="F75" i="3"/>
  <c r="E75" i="3"/>
  <c r="K74" i="3"/>
  <c r="J74" i="3"/>
  <c r="I74" i="3"/>
  <c r="H74" i="3"/>
  <c r="G74" i="3"/>
  <c r="F74" i="3"/>
  <c r="E74" i="3"/>
  <c r="K73" i="3"/>
  <c r="J73" i="3"/>
  <c r="I73" i="3"/>
  <c r="H73" i="3"/>
  <c r="G73" i="3"/>
  <c r="F73" i="3"/>
  <c r="E73" i="3"/>
  <c r="K72" i="3"/>
  <c r="J72" i="3"/>
  <c r="I72" i="3"/>
  <c r="H72" i="3"/>
  <c r="G72" i="3"/>
  <c r="F72" i="3"/>
  <c r="E72" i="3"/>
  <c r="K71" i="3"/>
  <c r="J71" i="3"/>
  <c r="I71" i="3"/>
  <c r="H71" i="3"/>
  <c r="G71" i="3"/>
  <c r="F71" i="3"/>
  <c r="E71" i="3"/>
  <c r="K70" i="3"/>
  <c r="J70" i="3"/>
  <c r="I70" i="3"/>
  <c r="H70" i="3"/>
  <c r="G70" i="3"/>
  <c r="F70" i="3"/>
  <c r="E70" i="3"/>
  <c r="K69" i="3"/>
  <c r="J69" i="3"/>
  <c r="I69" i="3"/>
  <c r="H69" i="3"/>
  <c r="G69" i="3"/>
  <c r="F69" i="3"/>
  <c r="E69" i="3"/>
  <c r="S79" i="3"/>
  <c r="R79" i="3"/>
  <c r="Q79" i="3"/>
  <c r="P79" i="3"/>
  <c r="O79" i="3"/>
  <c r="N79" i="3"/>
  <c r="M79" i="3"/>
  <c r="S78" i="3"/>
  <c r="R78" i="3"/>
  <c r="Q78" i="3"/>
  <c r="P78" i="3"/>
  <c r="O78" i="3"/>
  <c r="N78" i="3"/>
  <c r="M78" i="3"/>
  <c r="S77" i="3"/>
  <c r="R77" i="3"/>
  <c r="Q77" i="3"/>
  <c r="P77" i="3"/>
  <c r="O77" i="3"/>
  <c r="N77" i="3"/>
  <c r="M77" i="3"/>
  <c r="S76" i="3"/>
  <c r="R76" i="3"/>
  <c r="Q76" i="3"/>
  <c r="P76" i="3"/>
  <c r="O76" i="3"/>
  <c r="N76" i="3"/>
  <c r="M76" i="3"/>
  <c r="S75" i="3"/>
  <c r="R75" i="3"/>
  <c r="Q75" i="3"/>
  <c r="P75" i="3"/>
  <c r="O75" i="3"/>
  <c r="N75" i="3"/>
  <c r="M75" i="3"/>
  <c r="S74" i="3"/>
  <c r="R74" i="3"/>
  <c r="Q74" i="3"/>
  <c r="P74" i="3"/>
  <c r="O74" i="3"/>
  <c r="N74" i="3"/>
  <c r="M74" i="3"/>
  <c r="S73" i="3"/>
  <c r="R73" i="3"/>
  <c r="Q73" i="3"/>
  <c r="P73" i="3"/>
  <c r="O73" i="3"/>
  <c r="N73" i="3"/>
  <c r="M73" i="3"/>
  <c r="S72" i="3"/>
  <c r="R72" i="3"/>
  <c r="Q72" i="3"/>
  <c r="P72" i="3"/>
  <c r="O72" i="3"/>
  <c r="N72" i="3"/>
  <c r="M72" i="3"/>
  <c r="S71" i="3"/>
  <c r="R71" i="3"/>
  <c r="Q71" i="3"/>
  <c r="P71" i="3"/>
  <c r="O71" i="3"/>
  <c r="N71" i="3"/>
  <c r="M71" i="3"/>
  <c r="S70" i="3"/>
  <c r="R70" i="3"/>
  <c r="Q70" i="3"/>
  <c r="P70" i="3"/>
  <c r="O70" i="3"/>
  <c r="N70" i="3"/>
  <c r="M70" i="3"/>
  <c r="S69" i="3"/>
  <c r="R69" i="3"/>
  <c r="Q69" i="3"/>
  <c r="P69" i="3"/>
  <c r="O69" i="3"/>
  <c r="N69" i="3"/>
  <c r="M69" i="3"/>
</calcChain>
</file>

<file path=xl/sharedStrings.xml><?xml version="1.0" encoding="utf-8"?>
<sst xmlns="http://schemas.openxmlformats.org/spreadsheetml/2006/main" count="518" uniqueCount="90">
  <si>
    <t>From</t>
  </si>
  <si>
    <t>To</t>
  </si>
  <si>
    <t>Epoch</t>
  </si>
  <si>
    <t>Reference</t>
  </si>
  <si>
    <t>ITRF88</t>
  </si>
  <si>
    <t>NAD83</t>
  </si>
  <si>
    <t>Cramer, 2006</t>
  </si>
  <si>
    <t>ITRF89</t>
  </si>
  <si>
    <t>ITRF90</t>
  </si>
  <si>
    <t>ITRF91</t>
  </si>
  <si>
    <t>ITRF92</t>
  </si>
  <si>
    <t>ITRF93</t>
  </si>
  <si>
    <t>ITRF94</t>
  </si>
  <si>
    <t>ITRF96</t>
  </si>
  <si>
    <t>ITRF97</t>
  </si>
  <si>
    <t>ITRF2000</t>
  </si>
  <si>
    <t>ITRF2005</t>
  </si>
  <si>
    <t>Soler, 1992</t>
  </si>
  <si>
    <t>Craymer, 1998</t>
  </si>
  <si>
    <t>IERS 1996, IERS 2000</t>
  </si>
  <si>
    <t>IERS 2000</t>
  </si>
  <si>
    <t>Soler and Snay, 2004</t>
  </si>
  <si>
    <t>IGS97</t>
  </si>
  <si>
    <t>IGS2000</t>
  </si>
  <si>
    <t>IGS Mail 3605, 2001</t>
  </si>
  <si>
    <t>ITRF2008</t>
  </si>
  <si>
    <t>Altamimi et al., 2011</t>
  </si>
  <si>
    <t>Pearson et al., 2010</t>
  </si>
  <si>
    <t>Pearson and Snay, 2012</t>
  </si>
  <si>
    <t>NAD83 (PACP00)</t>
  </si>
  <si>
    <t>NAD83 (MARP00)</t>
  </si>
  <si>
    <t>Snay, 1993</t>
  </si>
  <si>
    <t>NAD83 (CSRS)</t>
  </si>
  <si>
    <t>ITRF website</t>
  </si>
  <si>
    <t>WGS84</t>
  </si>
  <si>
    <t>Boucher and Altamimi, 2011</t>
  </si>
  <si>
    <t>definition</t>
  </si>
  <si>
    <t>TX</t>
  </si>
  <si>
    <t>m</t>
  </si>
  <si>
    <t>TZ</t>
  </si>
  <si>
    <t>DS</t>
  </si>
  <si>
    <t>RX</t>
  </si>
  <si>
    <t>RY</t>
  </si>
  <si>
    <t>RZ</t>
  </si>
  <si>
    <t>dTX</t>
  </si>
  <si>
    <t>dTY</t>
  </si>
  <si>
    <t>dTZ</t>
  </si>
  <si>
    <t>dDS</t>
  </si>
  <si>
    <t>dRX</t>
  </si>
  <si>
    <t>dRY</t>
  </si>
  <si>
    <t>dRZ</t>
  </si>
  <si>
    <t>ppb</t>
  </si>
  <si>
    <t>mas</t>
  </si>
  <si>
    <t>m/y</t>
  </si>
  <si>
    <t>ppb/y</t>
  </si>
  <si>
    <t>mas/y</t>
  </si>
  <si>
    <t>Altamimi et al., 2006</t>
  </si>
  <si>
    <t>HTDP program source</t>
  </si>
  <si>
    <t>TRNOBS program source</t>
  </si>
  <si>
    <t>TY</t>
  </si>
  <si>
    <r>
      <t>1 ppb = 10</t>
    </r>
    <r>
      <rPr>
        <b/>
        <vertAlign val="superscript"/>
        <sz val="10"/>
        <rFont val="Arial"/>
        <family val="2"/>
      </rPr>
      <t>-3</t>
    </r>
    <r>
      <rPr>
        <b/>
        <sz val="10"/>
        <rFont val="Arial"/>
        <family val="2"/>
      </rPr>
      <t xml:space="preserve"> ppm = 10</t>
    </r>
    <r>
      <rPr>
        <b/>
        <vertAlign val="superscript"/>
        <sz val="10"/>
        <rFont val="Arial"/>
        <family val="2"/>
      </rPr>
      <t>-9</t>
    </r>
  </si>
  <si>
    <r>
      <t>1 mas = 10</t>
    </r>
    <r>
      <rPr>
        <b/>
        <vertAlign val="superscript"/>
        <sz val="10"/>
        <rFont val="Arial"/>
        <family val="2"/>
      </rPr>
      <t>-3</t>
    </r>
    <r>
      <rPr>
        <b/>
        <sz val="10"/>
        <rFont val="Arial"/>
        <family val="2"/>
      </rPr>
      <t xml:space="preserve"> arcsecond</t>
    </r>
  </si>
  <si>
    <t>position vector rotations</t>
  </si>
  <si>
    <t>last update 2015-07-15</t>
  </si>
  <si>
    <t>ETRF2000</t>
  </si>
  <si>
    <t>Remark</t>
  </si>
  <si>
    <t>WGS84.TXT</t>
  </si>
  <si>
    <t>tp_08-05.php</t>
  </si>
  <si>
    <t>tp_05-00.php</t>
  </si>
  <si>
    <t>Transfo-ITRF2008_ITRFs.txt</t>
  </si>
  <si>
    <t>ITRF.TP</t>
  </si>
  <si>
    <t>ETRS89</t>
  </si>
  <si>
    <t>Table 5</t>
  </si>
  <si>
    <t>Link</t>
  </si>
  <si>
    <t>Tables 1 &amp; 2</t>
  </si>
  <si>
    <t>Tables 3 &amp; 4</t>
  </si>
  <si>
    <t>computed</t>
  </si>
  <si>
    <t>ITRF2008 /ITRF website</t>
  </si>
  <si>
    <t>ETRF2005</t>
  </si>
  <si>
    <t>ETRF97</t>
  </si>
  <si>
    <t>ETRF96</t>
  </si>
  <si>
    <t>ETRF94</t>
  </si>
  <si>
    <t>ETRF93</t>
  </si>
  <si>
    <t>ETRF92</t>
  </si>
  <si>
    <t>ETRF91</t>
  </si>
  <si>
    <t>ETRF90</t>
  </si>
  <si>
    <t>ETRF89</t>
  </si>
  <si>
    <t>ITRF2014</t>
  </si>
  <si>
    <t>tp_14-08.php</t>
  </si>
  <si>
    <t>last update 2016-01-22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</si>
</sst>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0.0000000000"/>
    <numFmt numFmtId="167" formatCode="_ &quot;€&quot;* #,##0.00_ ;_ &quot;€&quot;* \-#,##0.00_ ;_ &quot;€&quot;* &quot;-&quot;??_ ;_ @_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164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left"/>
    </xf>
    <xf numFmtId="166" fontId="2" fillId="2" borderId="0" xfId="0" applyNumberFormat="1" applyFont="1" applyFill="1"/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166" fontId="1" fillId="0" borderId="0" xfId="0" applyNumberFormat="1" applyFont="1"/>
    <xf numFmtId="16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/>
    <xf numFmtId="166" fontId="0" fillId="0" borderId="0" xfId="0" applyNumberFormat="1" applyFont="1"/>
    <xf numFmtId="165" fontId="0" fillId="0" borderId="0" xfId="0" applyNumberFormat="1" applyFont="1" applyAlignment="1"/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165" fontId="0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/>
    </xf>
    <xf numFmtId="166" fontId="5" fillId="0" borderId="0" xfId="0" applyNumberFormat="1" applyFont="1"/>
    <xf numFmtId="166" fontId="6" fillId="0" borderId="0" xfId="2" applyNumberFormat="1"/>
    <xf numFmtId="165" fontId="6" fillId="0" borderId="0" xfId="2" applyNumberFormat="1" applyAlignment="1"/>
    <xf numFmtId="165" fontId="5" fillId="0" borderId="0" xfId="0" applyNumberFormat="1" applyFont="1" applyAlignment="1"/>
    <xf numFmtId="2" fontId="2" fillId="0" borderId="0" xfId="0" applyNumberFormat="1" applyFont="1" applyAlignment="1">
      <alignment horizontal="center"/>
    </xf>
  </cellXfs>
  <cellStyles count="3">
    <cellStyle name="Euro" xfId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RF20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ANCE"/>
      <sheetName val="LININT"/>
      <sheetName val="FEET"/>
      <sheetName val="RADIANS"/>
      <sheetName val="M2DEG2M"/>
      <sheetName val="ITRF"/>
      <sheetName val="WGS84"/>
      <sheetName val="WGS84 NORWAY"/>
      <sheetName val="EGG97"/>
      <sheetName val="NAD83"/>
      <sheetName val="DATUMSHIFT"/>
      <sheetName val="HELMERT"/>
      <sheetName val="MOLODENSKY"/>
      <sheetName val="ELLIPSOID"/>
      <sheetName val="SPHEROID"/>
      <sheetName val="CART2GEO"/>
      <sheetName val="CEL.MECH."/>
      <sheetName val="TIDES"/>
      <sheetName val="ERRORS"/>
      <sheetName val="HEX"/>
      <sheetName val="KALMAN"/>
      <sheetName val="LEVERARM"/>
      <sheetName val="MEAN HEAVE"/>
      <sheetName val="PLOT HEAVE"/>
      <sheetName val="MEAN SOG"/>
      <sheetName val="SOG COG"/>
      <sheetName val="ROTATIONS"/>
      <sheetName val="LONGITU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C3">
            <v>15</v>
          </cell>
        </row>
        <row r="4">
          <cell r="C4">
            <v>0.54901651973049281</v>
          </cell>
        </row>
        <row r="5">
          <cell r="C5">
            <v>4.106863991422028E-2</v>
          </cell>
        </row>
        <row r="6">
          <cell r="C6">
            <v>4.6418134100501924E-3</v>
          </cell>
        </row>
        <row r="8">
          <cell r="C8">
            <v>1.9615077191524328E-6</v>
          </cell>
        </row>
      </sheetData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trf.ensg.ign.fr/doc_ITRF/Transfo-ITRF2008_ITRFs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itrf.ensg.ign.fr/ITRF_solutions/2005/tp_05-00.php" TargetMode="External"/><Relationship Id="rId1" Type="http://schemas.openxmlformats.org/officeDocument/2006/relationships/hyperlink" Target="http://itrf.ensg.ign.fr/ITRF_solutions/2008/tp_08-05.php" TargetMode="External"/><Relationship Id="rId6" Type="http://schemas.openxmlformats.org/officeDocument/2006/relationships/hyperlink" Target="http://itrf.ign.fr/ITRF_solutions/2014/tp_14-08.php" TargetMode="External"/><Relationship Id="rId5" Type="http://schemas.openxmlformats.org/officeDocument/2006/relationships/hyperlink" Target="ftp://itrf.ensg.ign.fr/pub/itrf/WGS84.TXT" TargetMode="External"/><Relationship Id="rId4" Type="http://schemas.openxmlformats.org/officeDocument/2006/relationships/hyperlink" Target="ftp://itrf.ensg.ign.fr/pub/itrf/ITRF.T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itrf.ensg.ign.fr/doc_ITRF/Transfo-ITRF2008_ITRFs.txt" TargetMode="External"/><Relationship Id="rId2" Type="http://schemas.openxmlformats.org/officeDocument/2006/relationships/hyperlink" Target="http://etrs89.ensg.ign.fr/memo-V8.pdf" TargetMode="External"/><Relationship Id="rId1" Type="http://schemas.openxmlformats.org/officeDocument/2006/relationships/hyperlink" Target="http://etrs89.ensg.ign.fr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etrs89.ensg.ign.fr/memo-V8.pdf" TargetMode="External"/><Relationship Id="rId4" Type="http://schemas.openxmlformats.org/officeDocument/2006/relationships/hyperlink" Target="http://etrs89.ensg.ign.fr/memo-V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workbookViewId="0">
      <pane ySplit="2" topLeftCell="A3" activePane="bottomLeft" state="frozen"/>
      <selection pane="bottomLeft" activeCell="A4" sqref="A4:C4"/>
    </sheetView>
  </sheetViews>
  <sheetFormatPr defaultRowHeight="20.100000000000001" customHeight="1" x14ac:dyDescent="0.2"/>
  <cols>
    <col min="1" max="2" width="15.7109375" style="12" customWidth="1"/>
    <col min="3" max="3" width="10.7109375" style="13" customWidth="1"/>
    <col min="4" max="4" width="5.7109375" style="12" customWidth="1"/>
    <col min="5" max="11" width="10.7109375" style="16" customWidth="1"/>
    <col min="12" max="12" width="5.7109375" style="15" customWidth="1"/>
    <col min="13" max="19" width="10.7109375" style="16" customWidth="1"/>
    <col min="20" max="20" width="5.7109375" style="12" customWidth="1"/>
    <col min="21" max="22" width="30.7109375" style="11" customWidth="1"/>
    <col min="23" max="23" width="12.5703125" style="11" bestFit="1" customWidth="1"/>
    <col min="24" max="16384" width="9.140625" style="11"/>
  </cols>
  <sheetData>
    <row r="1" spans="1:22" s="5" customFormat="1" ht="20.100000000000001" customHeight="1" x14ac:dyDescent="0.2">
      <c r="A1" s="1" t="s">
        <v>0</v>
      </c>
      <c r="B1" s="1" t="s">
        <v>1</v>
      </c>
      <c r="C1" s="2" t="s">
        <v>2</v>
      </c>
      <c r="D1" s="1"/>
      <c r="E1" s="3" t="s">
        <v>37</v>
      </c>
      <c r="F1" s="3" t="s">
        <v>59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43</v>
      </c>
      <c r="L1" s="4"/>
      <c r="M1" s="3" t="s">
        <v>44</v>
      </c>
      <c r="N1" s="3" t="s">
        <v>45</v>
      </c>
      <c r="O1" s="3" t="s">
        <v>46</v>
      </c>
      <c r="P1" s="3" t="s">
        <v>47</v>
      </c>
      <c r="Q1" s="3" t="s">
        <v>48</v>
      </c>
      <c r="R1" s="3" t="s">
        <v>49</v>
      </c>
      <c r="S1" s="3" t="s">
        <v>50</v>
      </c>
      <c r="T1" s="1"/>
      <c r="U1" s="5" t="s">
        <v>3</v>
      </c>
      <c r="V1" s="5" t="s">
        <v>73</v>
      </c>
    </row>
    <row r="2" spans="1:22" s="5" customFormat="1" ht="20.100000000000001" customHeight="1" x14ac:dyDescent="0.2">
      <c r="A2" s="1"/>
      <c r="B2" s="1"/>
      <c r="C2" s="2"/>
      <c r="D2" s="1"/>
      <c r="E2" s="3" t="s">
        <v>38</v>
      </c>
      <c r="F2" s="3" t="s">
        <v>38</v>
      </c>
      <c r="G2" s="3" t="s">
        <v>38</v>
      </c>
      <c r="H2" s="3" t="s">
        <v>51</v>
      </c>
      <c r="I2" s="3" t="s">
        <v>52</v>
      </c>
      <c r="J2" s="3" t="s">
        <v>52</v>
      </c>
      <c r="K2" s="3" t="s">
        <v>52</v>
      </c>
      <c r="L2" s="4"/>
      <c r="M2" s="3" t="s">
        <v>53</v>
      </c>
      <c r="N2" s="3" t="s">
        <v>53</v>
      </c>
      <c r="O2" s="3" t="s">
        <v>53</v>
      </c>
      <c r="P2" s="3" t="s">
        <v>54</v>
      </c>
      <c r="Q2" s="3" t="s">
        <v>55</v>
      </c>
      <c r="R2" s="3" t="s">
        <v>55</v>
      </c>
      <c r="S2" s="3" t="s">
        <v>55</v>
      </c>
      <c r="T2" s="1"/>
    </row>
    <row r="4" spans="1:22" ht="20.100000000000001" customHeight="1" x14ac:dyDescent="0.2">
      <c r="A4" s="21" t="s">
        <v>87</v>
      </c>
      <c r="B4" s="21" t="s">
        <v>25</v>
      </c>
      <c r="C4" s="33">
        <v>2010</v>
      </c>
      <c r="E4" s="16">
        <f>1.6/1000</f>
        <v>1.6000000000000001E-3</v>
      </c>
      <c r="F4" s="16">
        <f>1.9/1000</f>
        <v>1.9E-3</v>
      </c>
      <c r="G4" s="16">
        <f>2.4/1000</f>
        <v>2.3999999999999998E-3</v>
      </c>
      <c r="H4" s="16">
        <v>-0.02</v>
      </c>
      <c r="I4" s="16">
        <v>0</v>
      </c>
      <c r="J4" s="16">
        <v>0</v>
      </c>
      <c r="K4" s="16">
        <v>0</v>
      </c>
      <c r="M4" s="16">
        <f>0/1000</f>
        <v>0</v>
      </c>
      <c r="N4" s="16">
        <f>0/1000</f>
        <v>0</v>
      </c>
      <c r="O4" s="16">
        <f>-0.1/1000</f>
        <v>-1E-4</v>
      </c>
      <c r="P4" s="16">
        <v>0.03</v>
      </c>
      <c r="Q4" s="16">
        <v>0</v>
      </c>
      <c r="R4" s="16">
        <v>0</v>
      </c>
      <c r="S4" s="16">
        <v>0</v>
      </c>
      <c r="U4" s="11" t="s">
        <v>33</v>
      </c>
      <c r="V4" s="30" t="s">
        <v>88</v>
      </c>
    </row>
    <row r="5" spans="1:22" ht="20.100000000000001" customHeight="1" x14ac:dyDescent="0.2">
      <c r="A5" s="12" t="s">
        <v>25</v>
      </c>
      <c r="B5" s="12" t="s">
        <v>16</v>
      </c>
      <c r="C5" s="13">
        <v>2005</v>
      </c>
      <c r="E5" s="16">
        <v>-5.0000000000000001E-4</v>
      </c>
      <c r="F5" s="16">
        <v>-9.0000000000000008E-4</v>
      </c>
      <c r="G5" s="16">
        <v>-4.7000000000000002E-3</v>
      </c>
      <c r="H5" s="16">
        <v>0.94</v>
      </c>
      <c r="I5" s="16">
        <v>0</v>
      </c>
      <c r="J5" s="16">
        <v>0</v>
      </c>
      <c r="K5" s="16">
        <v>0</v>
      </c>
      <c r="M5" s="16">
        <v>2.9999999999999997E-4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U5" s="11" t="s">
        <v>33</v>
      </c>
      <c r="V5" s="30" t="s">
        <v>67</v>
      </c>
    </row>
    <row r="6" spans="1:22" ht="20.100000000000001" customHeight="1" x14ac:dyDescent="0.2">
      <c r="A6" s="12" t="s">
        <v>16</v>
      </c>
      <c r="B6" s="12" t="s">
        <v>15</v>
      </c>
      <c r="C6" s="13">
        <v>2000</v>
      </c>
      <c r="E6" s="16">
        <v>1E-4</v>
      </c>
      <c r="F6" s="16">
        <v>-8.0000000000000004E-4</v>
      </c>
      <c r="G6" s="16">
        <v>-5.7999999999999996E-3</v>
      </c>
      <c r="H6" s="16">
        <v>0.4</v>
      </c>
      <c r="I6" s="16">
        <v>0</v>
      </c>
      <c r="J6" s="16">
        <v>0</v>
      </c>
      <c r="K6" s="16">
        <v>0</v>
      </c>
      <c r="M6" s="16">
        <v>-2.0000000000000001E-4</v>
      </c>
      <c r="N6" s="16">
        <v>1E-4</v>
      </c>
      <c r="O6" s="16">
        <v>-1.8000000000000002E-3</v>
      </c>
      <c r="P6" s="16">
        <v>0.08</v>
      </c>
      <c r="Q6" s="16">
        <v>0</v>
      </c>
      <c r="R6" s="16">
        <v>0</v>
      </c>
      <c r="S6" s="16">
        <v>0</v>
      </c>
      <c r="U6" s="11" t="s">
        <v>33</v>
      </c>
      <c r="V6" s="30" t="s">
        <v>68</v>
      </c>
    </row>
    <row r="8" spans="1:22" ht="20.100000000000001" customHeight="1" x14ac:dyDescent="0.2">
      <c r="A8" s="12" t="s">
        <v>25</v>
      </c>
      <c r="B8" s="12" t="s">
        <v>16</v>
      </c>
      <c r="C8" s="13">
        <v>2000</v>
      </c>
      <c r="E8" s="16">
        <v>-2E-3</v>
      </c>
      <c r="F8" s="16">
        <v>-9.0000000000000008E-4</v>
      </c>
      <c r="G8" s="16">
        <v>-4.7000000000000002E-3</v>
      </c>
      <c r="H8" s="16">
        <v>0.94</v>
      </c>
      <c r="I8" s="16">
        <v>0</v>
      </c>
      <c r="J8" s="16">
        <v>0</v>
      </c>
      <c r="K8" s="16">
        <v>0</v>
      </c>
      <c r="M8" s="16">
        <v>2.9999999999999997E-4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U8" s="11" t="s">
        <v>33</v>
      </c>
      <c r="V8" s="30" t="s">
        <v>69</v>
      </c>
    </row>
    <row r="9" spans="1:22" ht="20.100000000000001" customHeight="1" x14ac:dyDescent="0.2">
      <c r="A9" s="12" t="s">
        <v>25</v>
      </c>
      <c r="B9" s="12" t="s">
        <v>15</v>
      </c>
      <c r="C9" s="13">
        <v>2000</v>
      </c>
      <c r="E9" s="16">
        <v>-1.9E-3</v>
      </c>
      <c r="F9" s="16">
        <v>-1.6999999999999999E-3</v>
      </c>
      <c r="G9" s="16">
        <v>-1.0500000000000001E-2</v>
      </c>
      <c r="H9" s="16">
        <v>1.34</v>
      </c>
      <c r="I9" s="16">
        <v>0</v>
      </c>
      <c r="J9" s="16">
        <v>0</v>
      </c>
      <c r="K9" s="16">
        <v>0</v>
      </c>
      <c r="M9" s="16">
        <v>1E-4</v>
      </c>
      <c r="N9" s="16">
        <v>1E-4</v>
      </c>
      <c r="O9" s="16">
        <v>-1.8000000000000002E-3</v>
      </c>
      <c r="P9" s="16">
        <v>0.08</v>
      </c>
      <c r="Q9" s="16">
        <v>0</v>
      </c>
      <c r="R9" s="16">
        <v>0</v>
      </c>
      <c r="S9" s="16">
        <v>0</v>
      </c>
      <c r="U9" s="11" t="s">
        <v>33</v>
      </c>
    </row>
    <row r="10" spans="1:22" ht="20.100000000000001" customHeight="1" x14ac:dyDescent="0.2">
      <c r="A10" s="12" t="s">
        <v>25</v>
      </c>
      <c r="B10" s="12" t="s">
        <v>14</v>
      </c>
      <c r="C10" s="13">
        <v>2000</v>
      </c>
      <c r="E10" s="16">
        <v>4.7999999999999996E-3</v>
      </c>
      <c r="F10" s="16">
        <v>2.6000000000000003E-3</v>
      </c>
      <c r="G10" s="16">
        <v>-3.32E-2</v>
      </c>
      <c r="H10" s="16">
        <v>2.92</v>
      </c>
      <c r="I10" s="16">
        <v>0</v>
      </c>
      <c r="J10" s="16">
        <v>0</v>
      </c>
      <c r="K10" s="16">
        <v>6.0000000000000005E-2</v>
      </c>
      <c r="M10" s="16">
        <v>1E-4</v>
      </c>
      <c r="N10" s="16">
        <v>-5.0000000000000001E-4</v>
      </c>
      <c r="O10" s="16">
        <v>-3.2000000000000002E-3</v>
      </c>
      <c r="P10" s="16">
        <v>0.09</v>
      </c>
      <c r="Q10" s="16">
        <v>0</v>
      </c>
      <c r="R10" s="16">
        <v>0</v>
      </c>
      <c r="S10" s="16">
        <v>0.02</v>
      </c>
      <c r="U10" s="11" t="s">
        <v>33</v>
      </c>
    </row>
    <row r="11" spans="1:22" ht="20.100000000000001" customHeight="1" x14ac:dyDescent="0.2">
      <c r="A11" s="12" t="s">
        <v>25</v>
      </c>
      <c r="B11" s="12" t="s">
        <v>13</v>
      </c>
      <c r="C11" s="13">
        <v>2000</v>
      </c>
      <c r="E11" s="16">
        <v>4.7999999999999996E-3</v>
      </c>
      <c r="F11" s="16">
        <v>2.6000000000000003E-3</v>
      </c>
      <c r="G11" s="16">
        <v>-3.32E-2</v>
      </c>
      <c r="H11" s="16">
        <v>2.92</v>
      </c>
      <c r="I11" s="16">
        <v>0</v>
      </c>
      <c r="J11" s="16">
        <v>0</v>
      </c>
      <c r="K11" s="16">
        <v>6.0000000000000005E-2</v>
      </c>
      <c r="M11" s="16">
        <v>1E-4</v>
      </c>
      <c r="N11" s="16">
        <v>-5.0000000000000001E-4</v>
      </c>
      <c r="O11" s="16">
        <v>-3.2000000000000002E-3</v>
      </c>
      <c r="P11" s="16">
        <v>0.09</v>
      </c>
      <c r="Q11" s="16">
        <v>0</v>
      </c>
      <c r="R11" s="16">
        <v>0</v>
      </c>
      <c r="S11" s="16">
        <v>0.02</v>
      </c>
      <c r="U11" s="11" t="s">
        <v>33</v>
      </c>
    </row>
    <row r="12" spans="1:22" ht="20.100000000000001" customHeight="1" x14ac:dyDescent="0.2">
      <c r="A12" s="12" t="s">
        <v>25</v>
      </c>
      <c r="B12" s="12" t="s">
        <v>12</v>
      </c>
      <c r="C12" s="13">
        <v>2000</v>
      </c>
      <c r="E12" s="16">
        <v>4.7999999999999996E-3</v>
      </c>
      <c r="F12" s="16">
        <v>2.6000000000000003E-3</v>
      </c>
      <c r="G12" s="16">
        <v>-3.32E-2</v>
      </c>
      <c r="H12" s="16">
        <v>2.92</v>
      </c>
      <c r="I12" s="16">
        <v>0</v>
      </c>
      <c r="J12" s="16">
        <v>0</v>
      </c>
      <c r="K12" s="16">
        <v>6.0000000000000005E-2</v>
      </c>
      <c r="M12" s="16">
        <v>1E-4</v>
      </c>
      <c r="N12" s="16">
        <v>-5.0000000000000001E-4</v>
      </c>
      <c r="O12" s="16">
        <v>-3.2000000000000002E-3</v>
      </c>
      <c r="P12" s="16">
        <v>0.09</v>
      </c>
      <c r="Q12" s="16">
        <v>0</v>
      </c>
      <c r="R12" s="16">
        <v>0</v>
      </c>
      <c r="S12" s="16">
        <v>0.02</v>
      </c>
      <c r="U12" s="11" t="s">
        <v>33</v>
      </c>
    </row>
    <row r="13" spans="1:22" ht="20.100000000000001" customHeight="1" x14ac:dyDescent="0.2">
      <c r="A13" s="12" t="s">
        <v>25</v>
      </c>
      <c r="B13" s="12" t="s">
        <v>11</v>
      </c>
      <c r="C13" s="13">
        <v>2000</v>
      </c>
      <c r="E13" s="16">
        <v>-2.4E-2</v>
      </c>
      <c r="F13" s="16">
        <v>2.3999999999999998E-3</v>
      </c>
      <c r="G13" s="16">
        <v>-3.8600000000000002E-2</v>
      </c>
      <c r="H13" s="16">
        <v>3.41</v>
      </c>
      <c r="I13" s="16">
        <v>-1.71</v>
      </c>
      <c r="J13" s="16">
        <v>-1.48</v>
      </c>
      <c r="K13" s="16">
        <v>-0.3</v>
      </c>
      <c r="M13" s="16">
        <v>-2.8E-3</v>
      </c>
      <c r="N13" s="16">
        <v>-1E-4</v>
      </c>
      <c r="O13" s="16">
        <v>-2.3999999999999998E-3</v>
      </c>
      <c r="P13" s="16">
        <v>0.09</v>
      </c>
      <c r="Q13" s="16">
        <v>-0.11</v>
      </c>
      <c r="R13" s="16">
        <v>-0.19</v>
      </c>
      <c r="S13" s="16">
        <v>7.0000000000000007E-2</v>
      </c>
      <c r="U13" s="11" t="s">
        <v>33</v>
      </c>
    </row>
    <row r="14" spans="1:22" ht="20.100000000000001" customHeight="1" x14ac:dyDescent="0.2">
      <c r="A14" s="12" t="s">
        <v>25</v>
      </c>
      <c r="B14" s="12" t="s">
        <v>10</v>
      </c>
      <c r="C14" s="13">
        <v>2000</v>
      </c>
      <c r="E14" s="16">
        <v>1.2800000000000001E-2</v>
      </c>
      <c r="F14" s="16">
        <v>4.5999999999999999E-3</v>
      </c>
      <c r="G14" s="16">
        <v>-4.1200000000000001E-2</v>
      </c>
      <c r="H14" s="16">
        <v>2.21</v>
      </c>
      <c r="I14" s="16">
        <v>0</v>
      </c>
      <c r="J14" s="16">
        <v>0</v>
      </c>
      <c r="K14" s="16">
        <v>6.0000000000000005E-2</v>
      </c>
      <c r="M14" s="16">
        <v>1E-4</v>
      </c>
      <c r="N14" s="16">
        <v>-5.0000000000000001E-4</v>
      </c>
      <c r="O14" s="16">
        <v>-3.2000000000000002E-3</v>
      </c>
      <c r="P14" s="16">
        <v>0.09</v>
      </c>
      <c r="Q14" s="16">
        <v>0</v>
      </c>
      <c r="R14" s="16">
        <v>0</v>
      </c>
      <c r="S14" s="16">
        <v>0.02</v>
      </c>
      <c r="U14" s="11" t="s">
        <v>33</v>
      </c>
    </row>
    <row r="15" spans="1:22" ht="20.100000000000001" customHeight="1" x14ac:dyDescent="0.2">
      <c r="A15" s="12" t="s">
        <v>25</v>
      </c>
      <c r="B15" s="12" t="s">
        <v>9</v>
      </c>
      <c r="C15" s="13">
        <v>2000</v>
      </c>
      <c r="E15" s="16">
        <v>2.4800000000000003E-2</v>
      </c>
      <c r="F15" s="16">
        <v>1.8600000000000002E-2</v>
      </c>
      <c r="G15" s="16">
        <v>-4.7200000000000006E-2</v>
      </c>
      <c r="H15" s="16">
        <v>3.61</v>
      </c>
      <c r="I15" s="16">
        <v>0</v>
      </c>
      <c r="J15" s="16">
        <v>0</v>
      </c>
      <c r="K15" s="16">
        <v>6.0000000000000005E-2</v>
      </c>
      <c r="M15" s="16">
        <v>1E-4</v>
      </c>
      <c r="N15" s="16">
        <v>-5.0000000000000001E-4</v>
      </c>
      <c r="O15" s="16">
        <v>-3.2000000000000002E-3</v>
      </c>
      <c r="P15" s="16">
        <v>0.09</v>
      </c>
      <c r="Q15" s="16">
        <v>0</v>
      </c>
      <c r="R15" s="16">
        <v>0</v>
      </c>
      <c r="S15" s="16">
        <v>0.02</v>
      </c>
      <c r="U15" s="11" t="s">
        <v>33</v>
      </c>
    </row>
    <row r="16" spans="1:22" ht="20.100000000000001" customHeight="1" x14ac:dyDescent="0.2">
      <c r="A16" s="12" t="s">
        <v>25</v>
      </c>
      <c r="B16" s="12" t="s">
        <v>8</v>
      </c>
      <c r="C16" s="13">
        <v>2000</v>
      </c>
      <c r="E16" s="16">
        <v>2.2800000000000001E-2</v>
      </c>
      <c r="F16" s="16">
        <v>1.46E-2</v>
      </c>
      <c r="G16" s="16">
        <v>-6.3200000000000006E-2</v>
      </c>
      <c r="H16" s="16">
        <v>3.91</v>
      </c>
      <c r="I16" s="16">
        <v>0</v>
      </c>
      <c r="J16" s="16">
        <v>0</v>
      </c>
      <c r="K16" s="16">
        <v>6.0000000000000005E-2</v>
      </c>
      <c r="M16" s="16">
        <v>1E-4</v>
      </c>
      <c r="N16" s="16">
        <v>-5.0000000000000001E-4</v>
      </c>
      <c r="O16" s="16">
        <v>-3.2000000000000002E-3</v>
      </c>
      <c r="P16" s="16">
        <v>0.09</v>
      </c>
      <c r="Q16" s="16">
        <v>0</v>
      </c>
      <c r="R16" s="16">
        <v>0</v>
      </c>
      <c r="S16" s="16">
        <v>0.02</v>
      </c>
      <c r="U16" s="11" t="s">
        <v>33</v>
      </c>
    </row>
    <row r="17" spans="1:22" ht="20.100000000000001" customHeight="1" x14ac:dyDescent="0.2">
      <c r="A17" s="12" t="s">
        <v>25</v>
      </c>
      <c r="B17" s="12" t="s">
        <v>7</v>
      </c>
      <c r="C17" s="13">
        <v>2000</v>
      </c>
      <c r="E17" s="16">
        <v>2.7800000000000002E-2</v>
      </c>
      <c r="F17" s="16">
        <v>3.8600000000000002E-2</v>
      </c>
      <c r="G17" s="16">
        <v>-0.1012</v>
      </c>
      <c r="H17" s="16">
        <v>7.31</v>
      </c>
      <c r="I17" s="16">
        <v>0</v>
      </c>
      <c r="J17" s="16">
        <v>0</v>
      </c>
      <c r="K17" s="16">
        <v>6.0000000000000005E-2</v>
      </c>
      <c r="M17" s="16">
        <v>1E-4</v>
      </c>
      <c r="N17" s="16">
        <v>-5.0000000000000001E-4</v>
      </c>
      <c r="O17" s="16">
        <v>-3.2000000000000002E-3</v>
      </c>
      <c r="P17" s="16">
        <v>0.09</v>
      </c>
      <c r="Q17" s="16">
        <v>0</v>
      </c>
      <c r="R17" s="16">
        <v>0</v>
      </c>
      <c r="S17" s="16">
        <v>0.02</v>
      </c>
      <c r="U17" s="11" t="s">
        <v>33</v>
      </c>
    </row>
    <row r="18" spans="1:22" ht="20.100000000000001" customHeight="1" x14ac:dyDescent="0.2">
      <c r="A18" s="12" t="s">
        <v>25</v>
      </c>
      <c r="B18" s="12" t="s">
        <v>4</v>
      </c>
      <c r="C18" s="13">
        <v>2000</v>
      </c>
      <c r="E18" s="16">
        <v>2.2800000000000001E-2</v>
      </c>
      <c r="F18" s="16">
        <v>2.6000000000000003E-3</v>
      </c>
      <c r="G18" s="16">
        <v>-0.12520000000000001</v>
      </c>
      <c r="H18" s="16">
        <v>10.41</v>
      </c>
      <c r="I18" s="16">
        <v>0.1</v>
      </c>
      <c r="J18" s="16">
        <v>0</v>
      </c>
      <c r="K18" s="16">
        <v>6.0000000000000005E-2</v>
      </c>
      <c r="M18" s="16">
        <v>1E-4</v>
      </c>
      <c r="N18" s="16">
        <v>-5.0000000000000001E-4</v>
      </c>
      <c r="O18" s="16">
        <v>-3.2000000000000002E-3</v>
      </c>
      <c r="P18" s="16">
        <v>0.09</v>
      </c>
      <c r="Q18" s="16">
        <v>0</v>
      </c>
      <c r="R18" s="16">
        <v>0</v>
      </c>
      <c r="S18" s="16">
        <v>0.02</v>
      </c>
      <c r="U18" s="11" t="s">
        <v>33</v>
      </c>
    </row>
    <row r="20" spans="1:22" ht="20.100000000000001" customHeight="1" x14ac:dyDescent="0.2">
      <c r="A20" s="12" t="s">
        <v>15</v>
      </c>
      <c r="B20" s="12" t="s">
        <v>14</v>
      </c>
      <c r="C20" s="13">
        <v>1997</v>
      </c>
      <c r="E20" s="16">
        <v>6.7000000000000002E-3</v>
      </c>
      <c r="F20" s="16">
        <v>6.0999999999999995E-3</v>
      </c>
      <c r="G20" s="16">
        <v>-1.8500000000000003E-2</v>
      </c>
      <c r="H20" s="16">
        <v>1.55</v>
      </c>
      <c r="I20" s="16">
        <v>0</v>
      </c>
      <c r="J20" s="16">
        <v>0</v>
      </c>
      <c r="K20" s="16">
        <v>0</v>
      </c>
      <c r="M20" s="16">
        <v>0</v>
      </c>
      <c r="N20" s="16">
        <v>-6.0000000000000006E-4</v>
      </c>
      <c r="O20" s="16">
        <v>-1.4000000000000002E-3</v>
      </c>
      <c r="P20" s="16">
        <v>0.01</v>
      </c>
      <c r="Q20" s="16">
        <v>0</v>
      </c>
      <c r="R20" s="16">
        <v>0</v>
      </c>
      <c r="S20" s="16">
        <v>0.02</v>
      </c>
      <c r="U20" s="11" t="s">
        <v>33</v>
      </c>
      <c r="V20" s="30" t="s">
        <v>70</v>
      </c>
    </row>
    <row r="21" spans="1:22" ht="20.100000000000001" customHeight="1" x14ac:dyDescent="0.2">
      <c r="A21" s="12" t="s">
        <v>15</v>
      </c>
      <c r="B21" s="12" t="s">
        <v>13</v>
      </c>
      <c r="C21" s="13">
        <v>1997</v>
      </c>
      <c r="E21" s="16">
        <v>6.7000000000000002E-3</v>
      </c>
      <c r="F21" s="16">
        <v>6.0999999999999995E-3</v>
      </c>
      <c r="G21" s="16">
        <v>-1.8500000000000003E-2</v>
      </c>
      <c r="H21" s="16">
        <v>1.55</v>
      </c>
      <c r="I21" s="16">
        <v>0</v>
      </c>
      <c r="J21" s="16">
        <v>0</v>
      </c>
      <c r="K21" s="16">
        <v>0</v>
      </c>
      <c r="M21" s="16">
        <v>0</v>
      </c>
      <c r="N21" s="16">
        <v>-6.0000000000000006E-4</v>
      </c>
      <c r="O21" s="16">
        <v>-1.4000000000000002E-3</v>
      </c>
      <c r="P21" s="16">
        <v>0.01</v>
      </c>
      <c r="Q21" s="16">
        <v>0</v>
      </c>
      <c r="R21" s="16">
        <v>0</v>
      </c>
      <c r="S21" s="16">
        <v>0.02</v>
      </c>
      <c r="U21" s="11" t="s">
        <v>33</v>
      </c>
    </row>
    <row r="22" spans="1:22" ht="20.100000000000001" customHeight="1" x14ac:dyDescent="0.2">
      <c r="A22" s="12" t="s">
        <v>15</v>
      </c>
      <c r="B22" s="12" t="s">
        <v>12</v>
      </c>
      <c r="C22" s="13">
        <v>1997</v>
      </c>
      <c r="E22" s="16">
        <v>6.7000000000000002E-3</v>
      </c>
      <c r="F22" s="16">
        <v>6.0999999999999995E-3</v>
      </c>
      <c r="G22" s="16">
        <v>-1.8500000000000003E-2</v>
      </c>
      <c r="H22" s="16">
        <v>1.55</v>
      </c>
      <c r="I22" s="16">
        <v>0</v>
      </c>
      <c r="J22" s="16">
        <v>0</v>
      </c>
      <c r="K22" s="16">
        <v>0</v>
      </c>
      <c r="M22" s="16">
        <v>0</v>
      </c>
      <c r="N22" s="16">
        <v>-6.0000000000000006E-4</v>
      </c>
      <c r="O22" s="16">
        <v>-1.4000000000000002E-3</v>
      </c>
      <c r="P22" s="16">
        <v>0.01</v>
      </c>
      <c r="Q22" s="16">
        <v>0</v>
      </c>
      <c r="R22" s="16">
        <v>0</v>
      </c>
      <c r="S22" s="16">
        <v>0.02</v>
      </c>
      <c r="U22" s="11" t="s">
        <v>33</v>
      </c>
    </row>
    <row r="23" spans="1:22" ht="20.100000000000001" customHeight="1" x14ac:dyDescent="0.2">
      <c r="A23" s="12" t="s">
        <v>15</v>
      </c>
      <c r="B23" s="12" t="s">
        <v>11</v>
      </c>
      <c r="C23" s="13">
        <v>1988</v>
      </c>
      <c r="E23" s="16">
        <v>1.2700000000000001E-2</v>
      </c>
      <c r="F23" s="16">
        <v>6.5000000000000006E-3</v>
      </c>
      <c r="G23" s="16">
        <v>-2.0899999999999998E-2</v>
      </c>
      <c r="H23" s="16">
        <v>1.95</v>
      </c>
      <c r="I23" s="16">
        <v>-0.39000000000000007</v>
      </c>
      <c r="J23" s="16">
        <v>0.8</v>
      </c>
      <c r="K23" s="16">
        <v>-1.1399999999999999</v>
      </c>
      <c r="M23" s="16">
        <v>-2.8999999999999998E-3</v>
      </c>
      <c r="N23" s="16">
        <v>-2.0000000000000001E-4</v>
      </c>
      <c r="O23" s="16">
        <v>-6.0000000000000006E-4</v>
      </c>
      <c r="P23" s="16">
        <v>0.01</v>
      </c>
      <c r="Q23" s="16">
        <v>-0.11</v>
      </c>
      <c r="R23" s="16">
        <v>-0.19</v>
      </c>
      <c r="S23" s="16">
        <v>7.0000000000000007E-2</v>
      </c>
      <c r="U23" s="11" t="s">
        <v>33</v>
      </c>
    </row>
    <row r="24" spans="1:22" ht="20.100000000000001" customHeight="1" x14ac:dyDescent="0.2">
      <c r="A24" s="12" t="s">
        <v>15</v>
      </c>
      <c r="B24" s="12" t="s">
        <v>10</v>
      </c>
      <c r="C24" s="13">
        <v>1988</v>
      </c>
      <c r="E24" s="16">
        <v>1.47E-2</v>
      </c>
      <c r="F24" s="16">
        <v>1.3500000000000002E-2</v>
      </c>
      <c r="G24" s="16">
        <v>-1.3899999999999999E-2</v>
      </c>
      <c r="H24" s="16">
        <v>0.75</v>
      </c>
      <c r="I24" s="16">
        <v>0</v>
      </c>
      <c r="J24" s="16">
        <v>0</v>
      </c>
      <c r="K24" s="16">
        <v>-0.18</v>
      </c>
      <c r="M24" s="16">
        <v>0</v>
      </c>
      <c r="N24" s="16">
        <v>-6.0000000000000006E-4</v>
      </c>
      <c r="O24" s="16">
        <v>-1.4000000000000002E-3</v>
      </c>
      <c r="P24" s="16">
        <v>0.01</v>
      </c>
      <c r="Q24" s="16">
        <v>0</v>
      </c>
      <c r="R24" s="16">
        <v>0</v>
      </c>
      <c r="S24" s="16">
        <v>0.02</v>
      </c>
      <c r="U24" s="11" t="s">
        <v>33</v>
      </c>
    </row>
    <row r="25" spans="1:22" ht="20.100000000000001" customHeight="1" x14ac:dyDescent="0.2">
      <c r="A25" s="12" t="s">
        <v>15</v>
      </c>
      <c r="B25" s="12" t="s">
        <v>9</v>
      </c>
      <c r="C25" s="13">
        <v>1988</v>
      </c>
      <c r="E25" s="23">
        <v>2.6700000000000002E-2</v>
      </c>
      <c r="F25" s="16">
        <v>2.7499999999999997E-2</v>
      </c>
      <c r="G25" s="16">
        <v>-1.9900000000000001E-2</v>
      </c>
      <c r="H25" s="16">
        <v>2.15</v>
      </c>
      <c r="I25" s="16">
        <v>0</v>
      </c>
      <c r="J25" s="16">
        <v>0</v>
      </c>
      <c r="K25" s="16">
        <v>-0.18</v>
      </c>
      <c r="M25" s="16">
        <v>0</v>
      </c>
      <c r="N25" s="16">
        <v>-6.0000000000000006E-4</v>
      </c>
      <c r="O25" s="16">
        <v>-1.4000000000000002E-3</v>
      </c>
      <c r="P25" s="16">
        <v>0.01</v>
      </c>
      <c r="Q25" s="16">
        <v>0</v>
      </c>
      <c r="R25" s="16">
        <v>0</v>
      </c>
      <c r="S25" s="16">
        <v>0.02</v>
      </c>
      <c r="U25" s="11" t="s">
        <v>33</v>
      </c>
    </row>
    <row r="26" spans="1:22" ht="20.100000000000001" customHeight="1" x14ac:dyDescent="0.2">
      <c r="A26" s="12" t="s">
        <v>15</v>
      </c>
      <c r="B26" s="12" t="s">
        <v>8</v>
      </c>
      <c r="C26" s="13">
        <v>1988</v>
      </c>
      <c r="E26" s="16">
        <v>2.4700000000000003E-2</v>
      </c>
      <c r="F26" s="16">
        <v>2.35E-2</v>
      </c>
      <c r="G26" s="16">
        <v>-3.5900000000000001E-2</v>
      </c>
      <c r="H26" s="16">
        <v>2.4500000000000002</v>
      </c>
      <c r="I26" s="16">
        <v>0</v>
      </c>
      <c r="J26" s="16">
        <v>0</v>
      </c>
      <c r="K26" s="16">
        <v>-0.18</v>
      </c>
      <c r="M26" s="16">
        <v>0</v>
      </c>
      <c r="N26" s="16">
        <v>-6.0000000000000006E-4</v>
      </c>
      <c r="O26" s="16">
        <v>-1.4000000000000002E-3</v>
      </c>
      <c r="P26" s="16">
        <v>0.01</v>
      </c>
      <c r="Q26" s="16">
        <v>0</v>
      </c>
      <c r="R26" s="16">
        <v>0</v>
      </c>
      <c r="S26" s="16">
        <v>0.02</v>
      </c>
      <c r="U26" s="11" t="s">
        <v>33</v>
      </c>
    </row>
    <row r="27" spans="1:22" ht="20.100000000000001" customHeight="1" x14ac:dyDescent="0.2">
      <c r="A27" s="12" t="s">
        <v>15</v>
      </c>
      <c r="B27" s="12" t="s">
        <v>7</v>
      </c>
      <c r="C27" s="13">
        <v>1988</v>
      </c>
      <c r="E27" s="16">
        <v>2.9700000000000004E-2</v>
      </c>
      <c r="F27" s="16">
        <v>4.7500000000000001E-2</v>
      </c>
      <c r="G27" s="16">
        <v>-7.3899999999999993E-2</v>
      </c>
      <c r="H27" s="16">
        <v>5.85</v>
      </c>
      <c r="I27" s="16">
        <v>0</v>
      </c>
      <c r="J27" s="16">
        <v>0</v>
      </c>
      <c r="K27" s="16">
        <v>-0.18</v>
      </c>
      <c r="M27" s="16">
        <v>0</v>
      </c>
      <c r="N27" s="16">
        <v>-6.0000000000000006E-4</v>
      </c>
      <c r="O27" s="16">
        <v>-1.4000000000000002E-3</v>
      </c>
      <c r="P27" s="16">
        <v>0.01</v>
      </c>
      <c r="Q27" s="16">
        <v>0</v>
      </c>
      <c r="R27" s="16">
        <v>0</v>
      </c>
      <c r="S27" s="16">
        <v>0.02</v>
      </c>
      <c r="U27" s="11" t="s">
        <v>33</v>
      </c>
    </row>
    <row r="28" spans="1:22" ht="20.100000000000001" customHeight="1" x14ac:dyDescent="0.2">
      <c r="A28" s="12" t="s">
        <v>15</v>
      </c>
      <c r="B28" s="12" t="s">
        <v>4</v>
      </c>
      <c r="C28" s="13">
        <v>1988</v>
      </c>
      <c r="E28" s="16">
        <v>2.4700000000000003E-2</v>
      </c>
      <c r="F28" s="16">
        <v>1.15E-2</v>
      </c>
      <c r="G28" s="16">
        <v>-9.7900000000000001E-2</v>
      </c>
      <c r="H28" s="16">
        <v>8.9499999999999993</v>
      </c>
      <c r="I28" s="16">
        <v>0.1</v>
      </c>
      <c r="J28" s="16">
        <v>0</v>
      </c>
      <c r="K28" s="16">
        <v>-0.18</v>
      </c>
      <c r="M28" s="16">
        <v>0</v>
      </c>
      <c r="N28" s="16">
        <v>-6.0000000000000006E-4</v>
      </c>
      <c r="O28" s="16">
        <v>-1.4000000000000002E-3</v>
      </c>
      <c r="P28" s="16">
        <v>0.01</v>
      </c>
      <c r="Q28" s="16">
        <v>0</v>
      </c>
      <c r="R28" s="16">
        <v>0</v>
      </c>
      <c r="S28" s="16">
        <v>0.02</v>
      </c>
      <c r="U28" s="11" t="s">
        <v>33</v>
      </c>
    </row>
    <row r="30" spans="1:22" ht="20.100000000000001" customHeight="1" x14ac:dyDescent="0.2">
      <c r="A30" s="12" t="s">
        <v>8</v>
      </c>
      <c r="B30" s="20" t="s">
        <v>34</v>
      </c>
      <c r="C30" s="13">
        <v>1984</v>
      </c>
      <c r="E30" s="16">
        <v>0.06</v>
      </c>
      <c r="F30" s="16">
        <v>-0.51700000000000002</v>
      </c>
      <c r="G30" s="16">
        <v>-0.223</v>
      </c>
      <c r="H30" s="16">
        <v>-11</v>
      </c>
      <c r="I30" s="16">
        <v>18.3</v>
      </c>
      <c r="J30" s="16">
        <v>-0.3</v>
      </c>
      <c r="K30" s="16">
        <v>7</v>
      </c>
      <c r="U30" s="11" t="s">
        <v>33</v>
      </c>
      <c r="V30" s="30" t="s">
        <v>66</v>
      </c>
    </row>
    <row r="32" spans="1:22" ht="20.100000000000001" customHeight="1" x14ac:dyDescent="0.2">
      <c r="A32" s="12" t="s">
        <v>16</v>
      </c>
      <c r="B32" s="12" t="s">
        <v>25</v>
      </c>
      <c r="C32" s="13">
        <v>2005</v>
      </c>
      <c r="E32" s="16">
        <v>5.0000000000000001E-4</v>
      </c>
      <c r="F32" s="16">
        <v>8.9999999999999998E-4</v>
      </c>
      <c r="G32" s="16">
        <v>4.7000000000000002E-3</v>
      </c>
      <c r="H32" s="16">
        <v>-0.94</v>
      </c>
      <c r="I32" s="16">
        <v>0</v>
      </c>
      <c r="J32" s="16">
        <v>0</v>
      </c>
      <c r="K32" s="16">
        <v>0</v>
      </c>
      <c r="M32" s="16">
        <v>-2.9999999999999997E-4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U32" s="11" t="s">
        <v>26</v>
      </c>
    </row>
    <row r="33" spans="1:22" ht="20.100000000000001" customHeight="1" x14ac:dyDescent="0.2">
      <c r="A33" s="11" t="s">
        <v>15</v>
      </c>
      <c r="B33" s="12" t="s">
        <v>16</v>
      </c>
      <c r="C33" s="13">
        <v>2000</v>
      </c>
      <c r="E33" s="16">
        <v>-1E-4</v>
      </c>
      <c r="F33" s="16">
        <v>8.0000000000000004E-4</v>
      </c>
      <c r="G33" s="16">
        <v>5.7999999999999996E-3</v>
      </c>
      <c r="H33" s="16">
        <v>-0.4</v>
      </c>
      <c r="I33" s="16">
        <v>0</v>
      </c>
      <c r="J33" s="16">
        <v>0</v>
      </c>
      <c r="K33" s="16">
        <v>0</v>
      </c>
      <c r="M33" s="16">
        <v>2.0000000000000001E-4</v>
      </c>
      <c r="N33" s="16">
        <v>-1E-4</v>
      </c>
      <c r="O33" s="16">
        <v>1.8E-3</v>
      </c>
      <c r="P33" s="16">
        <v>-0.08</v>
      </c>
      <c r="Q33" s="16">
        <v>0</v>
      </c>
      <c r="R33" s="16">
        <v>0</v>
      </c>
      <c r="S33" s="16">
        <v>0</v>
      </c>
      <c r="U33" s="18" t="s">
        <v>56</v>
      </c>
      <c r="V33" s="18"/>
    </row>
    <row r="34" spans="1:22" ht="20.100000000000001" customHeight="1" x14ac:dyDescent="0.2">
      <c r="A34" s="12" t="s">
        <v>16</v>
      </c>
      <c r="B34" s="11" t="s">
        <v>25</v>
      </c>
      <c r="C34" s="13">
        <v>1997</v>
      </c>
      <c r="E34" s="14">
        <v>2.8999999999999998E-3</v>
      </c>
      <c r="F34" s="14">
        <v>8.9999999999999998E-4</v>
      </c>
      <c r="G34" s="14">
        <v>4.7000000000000002E-3</v>
      </c>
      <c r="H34" s="14">
        <v>-0.94</v>
      </c>
      <c r="I34" s="14">
        <v>0</v>
      </c>
      <c r="J34" s="14">
        <v>0</v>
      </c>
      <c r="K34" s="14">
        <v>0</v>
      </c>
      <c r="M34" s="16">
        <v>-2.9999999999999997E-4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U34" s="11" t="s">
        <v>28</v>
      </c>
    </row>
    <row r="35" spans="1:22" ht="20.100000000000001" customHeight="1" x14ac:dyDescent="0.2">
      <c r="A35" s="11" t="s">
        <v>15</v>
      </c>
      <c r="B35" s="12" t="s">
        <v>16</v>
      </c>
      <c r="C35" s="13">
        <v>1997</v>
      </c>
      <c r="E35" s="14">
        <v>-6.9999999999999999E-4</v>
      </c>
      <c r="F35" s="14">
        <v>1.1000000000000001E-3</v>
      </c>
      <c r="G35" s="14">
        <v>4.0000000000000002E-4</v>
      </c>
      <c r="H35" s="14">
        <v>-0.16000000000000003</v>
      </c>
      <c r="I35" s="14">
        <v>0</v>
      </c>
      <c r="J35" s="14">
        <v>0</v>
      </c>
      <c r="K35" s="14">
        <v>0</v>
      </c>
      <c r="M35" s="14">
        <v>1.9999999999999998E-4</v>
      </c>
      <c r="N35" s="14">
        <v>-1.0000000000000005E-4</v>
      </c>
      <c r="O35" s="16">
        <v>1.8E-3</v>
      </c>
      <c r="P35" s="14">
        <v>-0.08</v>
      </c>
      <c r="Q35" s="14">
        <v>0</v>
      </c>
      <c r="R35" s="14">
        <v>0</v>
      </c>
      <c r="S35" s="14">
        <v>0</v>
      </c>
      <c r="U35" s="11" t="s">
        <v>27</v>
      </c>
    </row>
    <row r="36" spans="1:22" ht="20.100000000000001" customHeight="1" x14ac:dyDescent="0.2">
      <c r="A36" s="11" t="s">
        <v>14</v>
      </c>
      <c r="B36" s="12" t="s">
        <v>15</v>
      </c>
      <c r="C36" s="13">
        <v>1997</v>
      </c>
      <c r="E36" s="16">
        <v>-6.7000000000000002E-3</v>
      </c>
      <c r="F36" s="16">
        <v>-6.1000000000000004E-3</v>
      </c>
      <c r="G36" s="16">
        <v>1.8499999999999999E-2</v>
      </c>
      <c r="H36" s="16">
        <v>-1.55</v>
      </c>
      <c r="I36" s="16">
        <v>0</v>
      </c>
      <c r="J36" s="16">
        <v>0</v>
      </c>
      <c r="K36" s="16">
        <v>0</v>
      </c>
      <c r="M36" s="16">
        <v>0</v>
      </c>
      <c r="N36" s="16">
        <v>5.9999999999999995E-4</v>
      </c>
      <c r="O36" s="16">
        <v>1.4E-3</v>
      </c>
      <c r="P36" s="16">
        <v>-0.01</v>
      </c>
      <c r="Q36" s="16">
        <v>0</v>
      </c>
      <c r="R36" s="16">
        <v>0</v>
      </c>
      <c r="S36" s="16">
        <v>-0.02</v>
      </c>
      <c r="U36" s="11" t="s">
        <v>21</v>
      </c>
    </row>
    <row r="37" spans="1:22" ht="20.100000000000001" customHeight="1" x14ac:dyDescent="0.2">
      <c r="A37" s="11" t="s">
        <v>22</v>
      </c>
      <c r="B37" s="12" t="s">
        <v>23</v>
      </c>
      <c r="C37" s="13">
        <v>1998</v>
      </c>
      <c r="E37" s="16">
        <v>-6.0000000000000001E-3</v>
      </c>
      <c r="F37" s="16">
        <v>-5.5999999999999999E-3</v>
      </c>
      <c r="G37" s="16">
        <v>2.01E-2</v>
      </c>
      <c r="H37" s="16">
        <v>-1.403</v>
      </c>
      <c r="I37" s="16">
        <v>-0.04</v>
      </c>
      <c r="J37" s="16">
        <v>1E-3</v>
      </c>
      <c r="K37" s="16">
        <v>-4.2999999999999997E-2</v>
      </c>
      <c r="M37" s="16">
        <v>4.0000000000000002E-4</v>
      </c>
      <c r="N37" s="16">
        <v>8.0000000000000004E-4</v>
      </c>
      <c r="O37" s="16">
        <v>1.5E-3</v>
      </c>
      <c r="P37" s="16">
        <v>4.0000000000000001E-3</v>
      </c>
      <c r="Q37" s="16">
        <v>-1E-3</v>
      </c>
      <c r="R37" s="16">
        <v>-0.03</v>
      </c>
      <c r="S37" s="16">
        <v>-1.2E-2</v>
      </c>
      <c r="U37" s="11" t="s">
        <v>24</v>
      </c>
    </row>
    <row r="38" spans="1:22" ht="20.100000000000001" customHeight="1" x14ac:dyDescent="0.2">
      <c r="A38" s="12" t="s">
        <v>13</v>
      </c>
      <c r="B38" s="12" t="s">
        <v>25</v>
      </c>
      <c r="C38" s="13">
        <v>1997</v>
      </c>
      <c r="E38" s="16">
        <v>-2.4300000000000007E-3</v>
      </c>
      <c r="F38" s="16">
        <v>-3.8900000000000002E-3</v>
      </c>
      <c r="G38" s="16">
        <v>1.3649999999999999E-2</v>
      </c>
      <c r="H38" s="16">
        <v>-1.7150400000000001</v>
      </c>
      <c r="I38" s="16">
        <v>0.12467</v>
      </c>
      <c r="J38" s="16">
        <v>-0.22355</v>
      </c>
      <c r="K38" s="16">
        <v>-6.0650000000000003E-2</v>
      </c>
      <c r="M38" s="16">
        <v>-7.899999999999999E-4</v>
      </c>
      <c r="N38" s="16">
        <v>5.9999999999999995E-4</v>
      </c>
      <c r="O38" s="16">
        <v>1.3399999999999998E-3</v>
      </c>
      <c r="P38" s="16">
        <v>0.10200999999999998</v>
      </c>
      <c r="Q38" s="16">
        <v>1.3469999999999999E-2</v>
      </c>
      <c r="R38" s="16">
        <v>-1.5140000000000001E-2</v>
      </c>
      <c r="S38" s="16">
        <v>-1.9730000000000001E-2</v>
      </c>
      <c r="U38" s="18" t="s">
        <v>57</v>
      </c>
      <c r="V38" s="18"/>
    </row>
    <row r="39" spans="1:22" ht="20.100000000000001" customHeight="1" x14ac:dyDescent="0.2">
      <c r="A39" s="12" t="s">
        <v>13</v>
      </c>
      <c r="B39" s="12" t="s">
        <v>16</v>
      </c>
      <c r="C39" s="13">
        <v>1997</v>
      </c>
      <c r="E39" s="16">
        <v>-5.3300000000000005E-3</v>
      </c>
      <c r="F39" s="16">
        <v>-4.79E-3</v>
      </c>
      <c r="G39" s="16">
        <v>8.9499999999999979E-3</v>
      </c>
      <c r="H39" s="16">
        <v>-0.77504000000000006</v>
      </c>
      <c r="I39" s="16">
        <v>0.12467</v>
      </c>
      <c r="J39" s="16">
        <v>-0.22355</v>
      </c>
      <c r="K39" s="16">
        <v>-6.0650000000000003E-2</v>
      </c>
      <c r="M39" s="16">
        <v>-4.8999999999999998E-4</v>
      </c>
      <c r="N39" s="16">
        <v>5.9999999999999995E-4</v>
      </c>
      <c r="O39" s="16">
        <v>1.3399999999999998E-3</v>
      </c>
      <c r="P39" s="16">
        <v>0.10200999999999998</v>
      </c>
      <c r="Q39" s="16">
        <v>1.3469999999999999E-2</v>
      </c>
      <c r="R39" s="16">
        <v>-1.5140000000000001E-2</v>
      </c>
      <c r="S39" s="16">
        <v>-1.9730000000000001E-2</v>
      </c>
      <c r="U39" s="18" t="s">
        <v>57</v>
      </c>
      <c r="V39" s="18"/>
    </row>
    <row r="40" spans="1:22" ht="20.100000000000001" customHeight="1" x14ac:dyDescent="0.2">
      <c r="A40" s="12" t="s">
        <v>13</v>
      </c>
      <c r="B40" s="12" t="s">
        <v>15</v>
      </c>
      <c r="C40" s="13">
        <v>1997</v>
      </c>
      <c r="E40" s="16">
        <v>-4.6300000000000004E-3</v>
      </c>
      <c r="F40" s="16">
        <v>-5.8900000000000003E-3</v>
      </c>
      <c r="G40" s="16">
        <v>8.5499999999999986E-3</v>
      </c>
      <c r="H40" s="16">
        <v>-0.61504000000000003</v>
      </c>
      <c r="I40" s="16">
        <v>0.12467</v>
      </c>
      <c r="J40" s="16">
        <v>-0.22355</v>
      </c>
      <c r="K40" s="16">
        <v>-6.0650000000000003E-2</v>
      </c>
      <c r="M40" s="16">
        <v>-6.8999999999999997E-4</v>
      </c>
      <c r="N40" s="16">
        <v>6.9999999999999999E-4</v>
      </c>
      <c r="O40" s="16">
        <v>-4.6000000000000012E-4</v>
      </c>
      <c r="P40" s="16">
        <v>0.18200999999999998</v>
      </c>
      <c r="Q40" s="16">
        <v>1.3469999999999999E-2</v>
      </c>
      <c r="R40" s="16">
        <v>-1.5140000000000001E-2</v>
      </c>
      <c r="S40" s="16">
        <v>-1.9730000000000001E-2</v>
      </c>
      <c r="U40" s="18" t="s">
        <v>57</v>
      </c>
      <c r="V40" s="18"/>
    </row>
    <row r="41" spans="1:22" ht="20.100000000000001" customHeight="1" x14ac:dyDescent="0.2">
      <c r="A41" s="11" t="s">
        <v>13</v>
      </c>
      <c r="B41" s="11" t="s">
        <v>14</v>
      </c>
      <c r="C41" s="13">
        <v>1997</v>
      </c>
      <c r="E41" s="16">
        <v>2.0699999999999998E-3</v>
      </c>
      <c r="F41" s="16">
        <v>2.1000000000000001E-4</v>
      </c>
      <c r="G41" s="16">
        <v>-9.9500000000000005E-3</v>
      </c>
      <c r="H41" s="16">
        <v>0.93496000000000001</v>
      </c>
      <c r="I41" s="16">
        <v>0.12467</v>
      </c>
      <c r="J41" s="16">
        <v>-0.22355</v>
      </c>
      <c r="K41" s="16">
        <v>-6.0650000000000003E-2</v>
      </c>
      <c r="M41" s="16">
        <v>-6.8999999999999997E-4</v>
      </c>
      <c r="N41" s="16">
        <v>1E-4</v>
      </c>
      <c r="O41" s="16">
        <v>-1.8600000000000001E-3</v>
      </c>
      <c r="P41" s="16">
        <v>0.19200999999999999</v>
      </c>
      <c r="Q41" s="16">
        <v>1.3469999999999999E-2</v>
      </c>
      <c r="R41" s="16">
        <v>-1.5140000000000001E-2</v>
      </c>
      <c r="S41" s="16">
        <v>2.7E-4</v>
      </c>
      <c r="U41" s="11" t="s">
        <v>21</v>
      </c>
    </row>
    <row r="42" spans="1:22" ht="20.100000000000001" customHeight="1" x14ac:dyDescent="0.2">
      <c r="A42" s="11" t="s">
        <v>13</v>
      </c>
      <c r="B42" s="12" t="s">
        <v>14</v>
      </c>
      <c r="C42" s="13">
        <v>1988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U42" s="11" t="s">
        <v>20</v>
      </c>
    </row>
    <row r="43" spans="1:22" ht="20.100000000000001" customHeight="1" x14ac:dyDescent="0.2">
      <c r="A43" s="11" t="s">
        <v>12</v>
      </c>
      <c r="B43" s="12" t="s">
        <v>13</v>
      </c>
      <c r="C43" s="13">
        <v>1988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U43" s="11" t="s">
        <v>20</v>
      </c>
    </row>
    <row r="44" spans="1:22" ht="20.100000000000001" customHeight="1" x14ac:dyDescent="0.2">
      <c r="A44" s="11" t="s">
        <v>11</v>
      </c>
      <c r="B44" s="12" t="s">
        <v>13</v>
      </c>
      <c r="C44" s="13">
        <v>1988</v>
      </c>
      <c r="E44" s="16">
        <v>-6.0000000000000001E-3</v>
      </c>
      <c r="F44" s="16">
        <v>5.0000000000000001E-3</v>
      </c>
      <c r="G44" s="16">
        <v>1.4999999999999999E-2</v>
      </c>
      <c r="H44" s="16">
        <v>-0.4</v>
      </c>
      <c r="I44" s="16">
        <v>0.39</v>
      </c>
      <c r="J44" s="16">
        <v>-0.8</v>
      </c>
      <c r="K44" s="16">
        <v>0.96</v>
      </c>
      <c r="M44" s="16">
        <v>2.8999999999999998E-3</v>
      </c>
      <c r="N44" s="16">
        <v>-4.0000000000000002E-4</v>
      </c>
      <c r="O44" s="16">
        <v>-8.0000000000000004E-4</v>
      </c>
      <c r="P44" s="16">
        <v>0</v>
      </c>
      <c r="Q44" s="16">
        <v>0.11</v>
      </c>
      <c r="R44" s="16">
        <v>0.19</v>
      </c>
      <c r="S44" s="16">
        <v>-0.05</v>
      </c>
      <c r="U44" s="11" t="s">
        <v>19</v>
      </c>
    </row>
    <row r="45" spans="1:22" ht="20.100000000000001" customHeight="1" x14ac:dyDescent="0.2">
      <c r="A45" s="11" t="s">
        <v>10</v>
      </c>
      <c r="B45" s="12" t="s">
        <v>13</v>
      </c>
      <c r="C45" s="13">
        <v>1988</v>
      </c>
      <c r="E45" s="16">
        <v>-8.0000000000000002E-3</v>
      </c>
      <c r="F45" s="16">
        <v>-2E-3</v>
      </c>
      <c r="G45" s="16">
        <v>8.0000000000000002E-3</v>
      </c>
      <c r="H45" s="16">
        <v>0.8</v>
      </c>
      <c r="I45" s="16">
        <v>0</v>
      </c>
      <c r="J45" s="16">
        <v>0</v>
      </c>
      <c r="K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U45" s="11" t="s">
        <v>19</v>
      </c>
    </row>
    <row r="46" spans="1:22" ht="20.100000000000001" customHeight="1" x14ac:dyDescent="0.2">
      <c r="A46" s="11" t="s">
        <v>9</v>
      </c>
      <c r="B46" s="12" t="s">
        <v>13</v>
      </c>
      <c r="C46" s="13">
        <v>1988</v>
      </c>
      <c r="E46" s="16">
        <v>-0.02</v>
      </c>
      <c r="F46" s="16">
        <v>-1.6E-2</v>
      </c>
      <c r="G46" s="16">
        <v>1.4E-2</v>
      </c>
      <c r="H46" s="16">
        <v>-0.6</v>
      </c>
      <c r="I46" s="16">
        <v>0</v>
      </c>
      <c r="J46" s="16">
        <v>0</v>
      </c>
      <c r="K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U46" s="11" t="s">
        <v>19</v>
      </c>
    </row>
    <row r="47" spans="1:22" ht="20.100000000000001" customHeight="1" x14ac:dyDescent="0.2">
      <c r="A47" s="11" t="s">
        <v>8</v>
      </c>
      <c r="B47" s="12" t="s">
        <v>13</v>
      </c>
      <c r="C47" s="13">
        <v>1988</v>
      </c>
      <c r="E47" s="16">
        <v>-1.7999999999999999E-2</v>
      </c>
      <c r="F47" s="16">
        <v>-1.2E-2</v>
      </c>
      <c r="G47" s="16">
        <v>0.03</v>
      </c>
      <c r="H47" s="16">
        <v>-0.9</v>
      </c>
      <c r="I47" s="16">
        <v>0</v>
      </c>
      <c r="J47" s="16">
        <v>0</v>
      </c>
      <c r="K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U47" s="11" t="s">
        <v>19</v>
      </c>
    </row>
    <row r="48" spans="1:22" ht="20.100000000000001" customHeight="1" x14ac:dyDescent="0.2">
      <c r="A48" s="11" t="s">
        <v>7</v>
      </c>
      <c r="B48" s="12" t="s">
        <v>13</v>
      </c>
      <c r="C48" s="13">
        <v>1988</v>
      </c>
      <c r="E48" s="16">
        <v>-2.3E-2</v>
      </c>
      <c r="F48" s="16">
        <v>-3.5999999999999997E-2</v>
      </c>
      <c r="G48" s="16">
        <v>6.8000000000000005E-2</v>
      </c>
      <c r="H48" s="16">
        <v>-4.3</v>
      </c>
      <c r="I48" s="16">
        <v>0</v>
      </c>
      <c r="J48" s="16">
        <v>0</v>
      </c>
      <c r="K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U48" s="11" t="s">
        <v>19</v>
      </c>
    </row>
    <row r="49" spans="1:21" ht="20.100000000000001" customHeight="1" x14ac:dyDescent="0.2">
      <c r="A49" s="11" t="s">
        <v>4</v>
      </c>
      <c r="B49" s="12" t="s">
        <v>13</v>
      </c>
      <c r="C49" s="13">
        <v>1988</v>
      </c>
      <c r="E49" s="16">
        <v>-1.7999999999999999E-2</v>
      </c>
      <c r="F49" s="16">
        <v>0</v>
      </c>
      <c r="G49" s="16">
        <v>9.1999999999999998E-2</v>
      </c>
      <c r="H49" s="16">
        <v>-7.4</v>
      </c>
      <c r="I49" s="16">
        <v>-0.1</v>
      </c>
      <c r="J49" s="16">
        <v>0</v>
      </c>
      <c r="K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U49" s="11" t="s">
        <v>19</v>
      </c>
    </row>
    <row r="51" spans="1:21" ht="20.100000000000001" customHeight="1" x14ac:dyDescent="0.2">
      <c r="A51" s="21" t="s">
        <v>60</v>
      </c>
    </row>
    <row r="52" spans="1:21" ht="20.100000000000001" customHeight="1" x14ac:dyDescent="0.2">
      <c r="A52" s="21" t="s">
        <v>61</v>
      </c>
    </row>
    <row r="53" spans="1:21" ht="20.100000000000001" customHeight="1" x14ac:dyDescent="0.2">
      <c r="A53" s="21" t="s">
        <v>62</v>
      </c>
    </row>
    <row r="55" spans="1:21" s="29" customFormat="1" ht="20.100000000000001" customHeight="1" x14ac:dyDescent="0.2">
      <c r="A55" s="24" t="s">
        <v>89</v>
      </c>
      <c r="B55" s="25"/>
      <c r="C55" s="26"/>
      <c r="D55" s="25"/>
      <c r="E55" s="27"/>
      <c r="F55" s="27"/>
      <c r="G55" s="27"/>
      <c r="H55" s="27"/>
      <c r="I55" s="27"/>
      <c r="J55" s="27"/>
      <c r="K55" s="27"/>
      <c r="L55" s="28"/>
      <c r="M55" s="27"/>
      <c r="N55" s="27"/>
      <c r="O55" s="27"/>
      <c r="P55" s="27"/>
      <c r="Q55" s="27"/>
      <c r="R55" s="27"/>
      <c r="S55" s="27"/>
      <c r="T55" s="25"/>
    </row>
    <row r="57" spans="1:21" ht="20.100000000000001" customHeight="1" x14ac:dyDescent="0.2">
      <c r="B57" s="20"/>
    </row>
    <row r="58" spans="1:21" ht="20.100000000000001" customHeight="1" x14ac:dyDescent="0.2">
      <c r="A58" s="20"/>
      <c r="B58" s="20"/>
    </row>
    <row r="59" spans="1:21" ht="20.100000000000001" customHeight="1" x14ac:dyDescent="0.2">
      <c r="A59" s="20"/>
      <c r="B59" s="20"/>
    </row>
    <row r="60" spans="1:21" ht="20.100000000000001" customHeight="1" x14ac:dyDescent="0.2">
      <c r="A60" s="20"/>
      <c r="B60" s="20"/>
    </row>
    <row r="61" spans="1:21" ht="20.100000000000001" customHeight="1" x14ac:dyDescent="0.2">
      <c r="A61" s="20"/>
      <c r="B61" s="20"/>
    </row>
    <row r="62" spans="1:21" ht="20.100000000000001" customHeight="1" x14ac:dyDescent="0.2">
      <c r="A62" s="20"/>
      <c r="B62" s="20"/>
    </row>
    <row r="63" spans="1:21" ht="20.100000000000001" customHeight="1" x14ac:dyDescent="0.2">
      <c r="A63" s="20"/>
      <c r="B63" s="20"/>
    </row>
  </sheetData>
  <hyperlinks>
    <hyperlink ref="V5" r:id="rId1" display="http://itrf.ensg.ign.fr/ITRF_solutions/2008/tp_08-05.php"/>
    <hyperlink ref="V6" r:id="rId2" display="http://itrf.ensg.ign.fr/ITRF_solutions/2005/tp_05-00.php"/>
    <hyperlink ref="V8" r:id="rId3" display="http://itrf.ensg.ign.fr/doc_ITRF/Transfo-ITRF2008_ITRFs.txt"/>
    <hyperlink ref="V20" r:id="rId4" display="ftp://itrf.ensg.ign.fr/pub/itrf/ITRF.TP"/>
    <hyperlink ref="V30" r:id="rId5" display="ftp://itrf.ensg.ign.fr/pub/itrf/WGS84.TXT"/>
    <hyperlink ref="V4" r:id="rId6" display="tp_08-05.php"/>
  </hyperlinks>
  <pageMargins left="0.75" right="0.75" top="1" bottom="1" header="0.5" footer="0.5"/>
  <pageSetup paperSize="9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workbookViewId="0">
      <pane ySplit="2" topLeftCell="A24" activePane="bottomLeft" state="frozen"/>
      <selection pane="bottomLeft" activeCell="A3" sqref="A3"/>
    </sheetView>
  </sheetViews>
  <sheetFormatPr defaultRowHeight="20.100000000000001" customHeight="1" x14ac:dyDescent="0.2"/>
  <cols>
    <col min="1" max="2" width="15.7109375" style="12" customWidth="1"/>
    <col min="3" max="3" width="10.7109375" style="13" customWidth="1"/>
    <col min="4" max="4" width="5.7109375" style="12" customWidth="1"/>
    <col min="5" max="11" width="10.7109375" style="16" customWidth="1"/>
    <col min="12" max="12" width="5.7109375" style="15" customWidth="1"/>
    <col min="13" max="19" width="10.7109375" style="16" customWidth="1"/>
    <col min="20" max="20" width="5.7109375" style="12" customWidth="1"/>
    <col min="21" max="22" width="30.7109375" style="11" customWidth="1"/>
    <col min="23" max="16384" width="9.140625" style="11"/>
  </cols>
  <sheetData>
    <row r="1" spans="1:22" s="5" customFormat="1" ht="20.100000000000001" customHeight="1" x14ac:dyDescent="0.2">
      <c r="A1" s="1" t="s">
        <v>0</v>
      </c>
      <c r="B1" s="1" t="s">
        <v>1</v>
      </c>
      <c r="C1" s="2" t="s">
        <v>2</v>
      </c>
      <c r="D1" s="1"/>
      <c r="E1" s="3" t="s">
        <v>37</v>
      </c>
      <c r="F1" s="3" t="s">
        <v>59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43</v>
      </c>
      <c r="L1" s="4"/>
      <c r="M1" s="3" t="s">
        <v>44</v>
      </c>
      <c r="N1" s="3" t="s">
        <v>45</v>
      </c>
      <c r="O1" s="3" t="s">
        <v>46</v>
      </c>
      <c r="P1" s="3" t="s">
        <v>47</v>
      </c>
      <c r="Q1" s="3" t="s">
        <v>48</v>
      </c>
      <c r="R1" s="3" t="s">
        <v>49</v>
      </c>
      <c r="S1" s="3" t="s">
        <v>50</v>
      </c>
      <c r="T1" s="1"/>
      <c r="U1" s="5" t="s">
        <v>3</v>
      </c>
      <c r="V1" s="5" t="s">
        <v>65</v>
      </c>
    </row>
    <row r="2" spans="1:22" s="5" customFormat="1" ht="20.100000000000001" customHeight="1" x14ac:dyDescent="0.2">
      <c r="A2" s="1"/>
      <c r="B2" s="1"/>
      <c r="C2" s="2"/>
      <c r="D2" s="1"/>
      <c r="E2" s="3" t="s">
        <v>38</v>
      </c>
      <c r="F2" s="3" t="s">
        <v>38</v>
      </c>
      <c r="G2" s="3" t="s">
        <v>38</v>
      </c>
      <c r="H2" s="3" t="s">
        <v>51</v>
      </c>
      <c r="I2" s="3" t="s">
        <v>52</v>
      </c>
      <c r="J2" s="3" t="s">
        <v>52</v>
      </c>
      <c r="K2" s="3" t="s">
        <v>52</v>
      </c>
      <c r="L2" s="4"/>
      <c r="M2" s="3" t="s">
        <v>53</v>
      </c>
      <c r="N2" s="3" t="s">
        <v>53</v>
      </c>
      <c r="O2" s="3" t="s">
        <v>53</v>
      </c>
      <c r="P2" s="3" t="s">
        <v>54</v>
      </c>
      <c r="Q2" s="3" t="s">
        <v>55</v>
      </c>
      <c r="R2" s="3" t="s">
        <v>55</v>
      </c>
      <c r="S2" s="3" t="s">
        <v>55</v>
      </c>
      <c r="T2" s="1"/>
    </row>
    <row r="4" spans="1:22" ht="20.100000000000001" customHeight="1" x14ac:dyDescent="0.2">
      <c r="A4" s="12" t="s">
        <v>25</v>
      </c>
      <c r="B4" s="12" t="s">
        <v>32</v>
      </c>
      <c r="C4" s="13">
        <v>2005</v>
      </c>
      <c r="E4" s="16">
        <v>0.99980000000000002</v>
      </c>
      <c r="F4" s="16">
        <v>-1.9080999999999999</v>
      </c>
      <c r="G4" s="16">
        <v>-0.5373</v>
      </c>
      <c r="H4" s="16">
        <v>0.89900000000000002</v>
      </c>
      <c r="I4" s="16">
        <v>-26.448</v>
      </c>
      <c r="J4" s="16">
        <v>-3.367</v>
      </c>
      <c r="K4" s="16">
        <v>-11.189</v>
      </c>
      <c r="L4" s="16"/>
      <c r="M4" s="16">
        <v>8.0000000000000004E-4</v>
      </c>
      <c r="N4" s="16">
        <v>-5.9999999999999995E-4</v>
      </c>
      <c r="O4" s="16">
        <v>-1.2999999999999999E-3</v>
      </c>
      <c r="P4" s="8">
        <v>-0.10200999999999998</v>
      </c>
      <c r="Q4" s="8">
        <v>-6.6669999999999993E-2</v>
      </c>
      <c r="R4" s="8">
        <v>0.75744</v>
      </c>
      <c r="S4" s="8">
        <v>5.1330000000000001E-2</v>
      </c>
      <c r="U4" s="18" t="s">
        <v>58</v>
      </c>
    </row>
    <row r="5" spans="1:22" ht="20.100000000000001" customHeight="1" x14ac:dyDescent="0.2">
      <c r="A5" s="12" t="s">
        <v>16</v>
      </c>
      <c r="B5" s="12" t="s">
        <v>32</v>
      </c>
      <c r="C5" s="13">
        <v>2000</v>
      </c>
      <c r="E5" s="16">
        <v>0.99780000000000002</v>
      </c>
      <c r="F5" s="16">
        <v>-1.9041999999999999</v>
      </c>
      <c r="G5" s="16">
        <v>-0.52590000000000003</v>
      </c>
      <c r="H5" s="16">
        <v>0.46899999999999997</v>
      </c>
      <c r="I5" s="16">
        <v>-26.114999999999998</v>
      </c>
      <c r="J5" s="16">
        <v>-7.1539999999999999</v>
      </c>
      <c r="K5" s="16">
        <v>-11.445</v>
      </c>
      <c r="M5" s="8">
        <v>5.0000000000000001E-4</v>
      </c>
      <c r="N5" s="8">
        <v>-5.9999999999999995E-4</v>
      </c>
      <c r="O5" s="10">
        <v>-1.2999999999999999E-3</v>
      </c>
      <c r="P5" s="8">
        <v>-0.10200999999999998</v>
      </c>
      <c r="Q5" s="8">
        <v>-6.6669999999999993E-2</v>
      </c>
      <c r="R5" s="8">
        <v>0.75744</v>
      </c>
      <c r="S5" s="8">
        <v>5.1330000000000001E-2</v>
      </c>
      <c r="U5" s="18" t="s">
        <v>58</v>
      </c>
    </row>
    <row r="6" spans="1:22" ht="20.100000000000001" customHeight="1" x14ac:dyDescent="0.2">
      <c r="A6" s="12" t="s">
        <v>15</v>
      </c>
      <c r="B6" s="12" t="s">
        <v>32</v>
      </c>
      <c r="C6" s="13">
        <v>1997</v>
      </c>
      <c r="E6" s="16">
        <v>0.99560000000000004</v>
      </c>
      <c r="F6" s="16">
        <v>-1.9013</v>
      </c>
      <c r="G6" s="16">
        <v>-0.52139999999999997</v>
      </c>
      <c r="H6" s="16">
        <v>0.61499999999999999</v>
      </c>
      <c r="I6" s="16">
        <v>-25.914999999999999</v>
      </c>
      <c r="J6" s="16">
        <v>-9.4260000000000002</v>
      </c>
      <c r="K6" s="16">
        <v>-11.599</v>
      </c>
      <c r="M6" s="16">
        <v>6.9999999999999999E-4</v>
      </c>
      <c r="N6" s="16">
        <v>-6.9999999999999999E-4</v>
      </c>
      <c r="O6" s="16">
        <v>5.0000000000000001E-4</v>
      </c>
      <c r="P6" s="8">
        <v>-0.182</v>
      </c>
      <c r="Q6" s="8">
        <v>-6.6669999999999993E-2</v>
      </c>
      <c r="R6" s="8">
        <v>0.75744</v>
      </c>
      <c r="S6" s="8">
        <v>5.1330000000000001E-2</v>
      </c>
      <c r="U6" s="18" t="s">
        <v>58</v>
      </c>
    </row>
    <row r="7" spans="1:22" ht="20.100000000000001" customHeight="1" x14ac:dyDescent="0.2">
      <c r="A7" s="12" t="s">
        <v>15</v>
      </c>
      <c r="B7" s="12" t="s">
        <v>32</v>
      </c>
      <c r="C7" s="13">
        <v>1993.62</v>
      </c>
      <c r="E7" s="16">
        <v>0.99329999999999996</v>
      </c>
      <c r="F7" s="16">
        <v>-1.8989</v>
      </c>
      <c r="G7" s="16">
        <v>-0.52300000000000002</v>
      </c>
      <c r="H7" s="16">
        <v>1.2310000000000001</v>
      </c>
      <c r="I7" s="16">
        <v>-25.689</v>
      </c>
      <c r="J7" s="16">
        <v>-11.99</v>
      </c>
      <c r="K7" s="16">
        <v>-11.773</v>
      </c>
      <c r="M7" s="16">
        <v>6.9999999999999999E-4</v>
      </c>
      <c r="N7" s="16">
        <v>-6.9999999999999999E-4</v>
      </c>
      <c r="O7" s="16">
        <v>5.0000000000000001E-4</v>
      </c>
      <c r="P7" s="8">
        <v>-0.182</v>
      </c>
      <c r="Q7" s="8">
        <v>-6.6669999999999993E-2</v>
      </c>
      <c r="R7" s="8">
        <v>0.75744</v>
      </c>
      <c r="S7" s="8">
        <v>5.1330000000000001E-2</v>
      </c>
      <c r="U7" s="18" t="s">
        <v>58</v>
      </c>
    </row>
    <row r="8" spans="1:22" ht="20.100000000000001" customHeight="1" x14ac:dyDescent="0.2">
      <c r="P8" s="8"/>
      <c r="Q8" s="8"/>
      <c r="R8" s="8"/>
      <c r="S8" s="8"/>
    </row>
    <row r="9" spans="1:22" ht="20.100000000000001" customHeight="1" x14ac:dyDescent="0.2">
      <c r="A9" s="11" t="s">
        <v>25</v>
      </c>
      <c r="B9" s="12" t="s">
        <v>5</v>
      </c>
      <c r="C9" s="13">
        <v>1997</v>
      </c>
      <c r="E9" s="14">
        <v>0.99343000000000004</v>
      </c>
      <c r="F9" s="14">
        <v>-1.9033100000000001</v>
      </c>
      <c r="G9" s="14">
        <v>-0.52655000000000007</v>
      </c>
      <c r="H9" s="14">
        <v>1.7150400000000003</v>
      </c>
      <c r="I9" s="14">
        <v>-25.914669999999997</v>
      </c>
      <c r="J9" s="14">
        <v>-9.4264500000000009</v>
      </c>
      <c r="K9" s="14">
        <v>-11.599349999999999</v>
      </c>
      <c r="L9" s="14"/>
      <c r="M9" s="14">
        <v>7.899999999999999E-4</v>
      </c>
      <c r="N9" s="14">
        <v>-5.9999999999999995E-4</v>
      </c>
      <c r="O9" s="16">
        <v>-1.3399999999999996E-3</v>
      </c>
      <c r="P9" s="14">
        <v>-0.10200999999999999</v>
      </c>
      <c r="Q9" s="14">
        <v>-6.6669999999999993E-2</v>
      </c>
      <c r="R9" s="14">
        <v>0.75744</v>
      </c>
      <c r="S9" s="14">
        <v>5.1330000000000001E-2</v>
      </c>
      <c r="U9" s="11" t="s">
        <v>28</v>
      </c>
    </row>
    <row r="10" spans="1:22" ht="20.100000000000001" customHeight="1" x14ac:dyDescent="0.2">
      <c r="A10" s="11" t="s">
        <v>13</v>
      </c>
      <c r="B10" s="12" t="s">
        <v>5</v>
      </c>
      <c r="C10" s="13">
        <v>1997</v>
      </c>
      <c r="E10" s="16">
        <v>0.99099999999999999</v>
      </c>
      <c r="F10" s="16">
        <v>-1.9072</v>
      </c>
      <c r="G10" s="16">
        <v>-0.51290000000000002</v>
      </c>
      <c r="H10" s="16">
        <v>0</v>
      </c>
      <c r="I10" s="16">
        <v>-25.79</v>
      </c>
      <c r="J10" s="16">
        <v>-9.65</v>
      </c>
      <c r="K10" s="16">
        <v>-11.66</v>
      </c>
      <c r="M10" s="16">
        <v>0</v>
      </c>
      <c r="N10" s="16">
        <v>0</v>
      </c>
      <c r="O10" s="16">
        <v>0</v>
      </c>
      <c r="P10" s="16">
        <v>0</v>
      </c>
      <c r="Q10" s="8">
        <v>-5.3199999999999997E-2</v>
      </c>
      <c r="R10" s="8">
        <v>0.74229999999999996</v>
      </c>
      <c r="S10" s="8">
        <v>3.1600000000000003E-2</v>
      </c>
      <c r="U10" s="11" t="s">
        <v>18</v>
      </c>
    </row>
    <row r="11" spans="1:22" ht="20.100000000000001" customHeight="1" x14ac:dyDescent="0.2">
      <c r="A11" s="11" t="s">
        <v>10</v>
      </c>
      <c r="B11" s="12" t="s">
        <v>5</v>
      </c>
      <c r="C11" s="13">
        <v>1988</v>
      </c>
      <c r="E11" s="16">
        <v>0.93600000000000005</v>
      </c>
      <c r="F11" s="16">
        <v>-1.984</v>
      </c>
      <c r="G11" s="16">
        <v>-0.54300000000000004</v>
      </c>
      <c r="H11" s="16">
        <v>5</v>
      </c>
      <c r="I11" s="16">
        <v>-27.5</v>
      </c>
      <c r="J11" s="16">
        <v>-15.5</v>
      </c>
      <c r="K11" s="16">
        <v>-10.7</v>
      </c>
      <c r="M11" s="16">
        <v>0</v>
      </c>
      <c r="N11" s="16">
        <v>0</v>
      </c>
      <c r="O11" s="16">
        <v>0</v>
      </c>
      <c r="P11" s="16">
        <v>0</v>
      </c>
      <c r="Q11" s="8">
        <v>-5.3199999999999997E-2</v>
      </c>
      <c r="R11" s="8">
        <v>0.74229999999999996</v>
      </c>
      <c r="S11" s="8">
        <v>3.1600000000000003E-2</v>
      </c>
      <c r="U11" s="11" t="s">
        <v>17</v>
      </c>
    </row>
    <row r="12" spans="1:22" ht="20.100000000000001" customHeight="1" x14ac:dyDescent="0.2">
      <c r="A12" s="11"/>
      <c r="E12" s="14"/>
      <c r="F12" s="14"/>
      <c r="G12" s="14"/>
      <c r="H12" s="14"/>
      <c r="I12" s="14"/>
      <c r="J12" s="14"/>
      <c r="K12" s="14"/>
      <c r="L12" s="14"/>
      <c r="M12" s="14"/>
      <c r="N12" s="14"/>
      <c r="P12" s="14"/>
      <c r="Q12" s="14"/>
      <c r="R12" s="14"/>
      <c r="S12" s="14"/>
    </row>
    <row r="13" spans="1:22" ht="20.100000000000001" customHeight="1" x14ac:dyDescent="0.2">
      <c r="A13" s="12" t="s">
        <v>16</v>
      </c>
      <c r="B13" s="6" t="s">
        <v>5</v>
      </c>
      <c r="C13" s="7">
        <v>1997</v>
      </c>
      <c r="D13" s="6"/>
      <c r="E13" s="8">
        <v>0.99629999999999996</v>
      </c>
      <c r="F13" s="8">
        <v>-1.9024000000000001</v>
      </c>
      <c r="G13" s="8">
        <v>-0.52190000000000003</v>
      </c>
      <c r="H13" s="8">
        <v>0.77500000000000002</v>
      </c>
      <c r="I13" s="8">
        <v>-25.914999999999999</v>
      </c>
      <c r="J13" s="8">
        <v>-9.4260000000000002</v>
      </c>
      <c r="K13" s="8">
        <v>-11.599</v>
      </c>
      <c r="L13" s="9"/>
      <c r="M13" s="8">
        <v>5.0000000000000001E-4</v>
      </c>
      <c r="N13" s="8">
        <v>-5.9999999999999995E-4</v>
      </c>
      <c r="O13" s="10">
        <v>-1.2999999999999999E-3</v>
      </c>
      <c r="P13" s="8">
        <v>-0.10200999999999998</v>
      </c>
      <c r="Q13" s="8">
        <v>-6.6669999999999993E-2</v>
      </c>
      <c r="R13" s="8">
        <v>0.75744</v>
      </c>
      <c r="S13" s="8">
        <v>5.1330000000000001E-2</v>
      </c>
      <c r="T13" s="6"/>
      <c r="U13" s="11" t="s">
        <v>6</v>
      </c>
    </row>
    <row r="14" spans="1:22" ht="20.100000000000001" customHeight="1" x14ac:dyDescent="0.2">
      <c r="A14" s="6" t="s">
        <v>15</v>
      </c>
      <c r="B14" s="6" t="s">
        <v>5</v>
      </c>
      <c r="C14" s="7">
        <v>1997</v>
      </c>
      <c r="D14" s="6"/>
      <c r="E14" s="8">
        <v>0.99560000000000004</v>
      </c>
      <c r="F14" s="8">
        <v>-1.9013</v>
      </c>
      <c r="G14" s="8">
        <v>-0.52149999999999996</v>
      </c>
      <c r="H14" s="8">
        <v>0.61499999999999999</v>
      </c>
      <c r="I14" s="8">
        <v>-25.914999999999999</v>
      </c>
      <c r="J14" s="8">
        <v>-9.4260000000000002</v>
      </c>
      <c r="K14" s="8">
        <v>-11.599</v>
      </c>
      <c r="L14" s="9"/>
      <c r="M14" s="8">
        <v>6.9999999999999999E-4</v>
      </c>
      <c r="N14" s="8">
        <v>-6.9999999999999999E-4</v>
      </c>
      <c r="O14" s="10">
        <v>5.0000000000000001E-4</v>
      </c>
      <c r="P14" s="8">
        <v>-0.182</v>
      </c>
      <c r="Q14" s="8">
        <v>-6.6669999999999993E-2</v>
      </c>
      <c r="R14" s="8">
        <v>0.75744</v>
      </c>
      <c r="S14" s="8">
        <v>5.1330000000000001E-2</v>
      </c>
      <c r="T14" s="6"/>
      <c r="U14" s="11" t="s">
        <v>6</v>
      </c>
    </row>
    <row r="15" spans="1:22" ht="20.100000000000001" customHeight="1" x14ac:dyDescent="0.2">
      <c r="A15" s="6" t="s">
        <v>14</v>
      </c>
      <c r="B15" s="6" t="s">
        <v>5</v>
      </c>
      <c r="C15" s="7">
        <v>1997</v>
      </c>
      <c r="D15" s="6"/>
      <c r="E15" s="8">
        <v>0.9889</v>
      </c>
      <c r="F15" s="8">
        <v>-1.9074</v>
      </c>
      <c r="G15" s="8">
        <v>-0.503</v>
      </c>
      <c r="H15" s="8">
        <v>-0.93500000000000005</v>
      </c>
      <c r="I15" s="8">
        <v>-25.914999999999999</v>
      </c>
      <c r="J15" s="8">
        <v>-9.4260000000000002</v>
      </c>
      <c r="K15" s="8">
        <v>-11.599</v>
      </c>
      <c r="L15" s="9"/>
      <c r="M15" s="8">
        <v>6.9999999999999999E-4</v>
      </c>
      <c r="N15" s="8">
        <v>-1E-4</v>
      </c>
      <c r="O15" s="10">
        <v>1.9E-3</v>
      </c>
      <c r="P15" s="8">
        <v>-0.192</v>
      </c>
      <c r="Q15" s="8">
        <v>-6.6669999999999993E-2</v>
      </c>
      <c r="R15" s="8">
        <v>0.75744</v>
      </c>
      <c r="S15" s="8">
        <v>3.1330000000000004E-2</v>
      </c>
      <c r="T15" s="6"/>
      <c r="U15" s="11" t="s">
        <v>6</v>
      </c>
    </row>
    <row r="16" spans="1:22" ht="20.100000000000001" customHeight="1" x14ac:dyDescent="0.2">
      <c r="A16" s="6" t="s">
        <v>13</v>
      </c>
      <c r="B16" s="6" t="s">
        <v>5</v>
      </c>
      <c r="C16" s="7">
        <v>1997</v>
      </c>
      <c r="D16" s="6"/>
      <c r="E16" s="8">
        <v>0.99099999999999999</v>
      </c>
      <c r="F16" s="8">
        <v>-1.9072</v>
      </c>
      <c r="G16" s="8">
        <v>-0.51290000000000002</v>
      </c>
      <c r="H16" s="8">
        <v>0</v>
      </c>
      <c r="I16" s="8">
        <v>-25.79</v>
      </c>
      <c r="J16" s="8">
        <v>-9.65</v>
      </c>
      <c r="K16" s="8">
        <v>-11.66</v>
      </c>
      <c r="L16" s="9"/>
      <c r="M16" s="8">
        <v>0</v>
      </c>
      <c r="N16" s="8">
        <v>0</v>
      </c>
      <c r="O16" s="10">
        <v>0</v>
      </c>
      <c r="P16" s="8">
        <v>0</v>
      </c>
      <c r="Q16" s="8">
        <v>-5.3199999999999997E-2</v>
      </c>
      <c r="R16" s="8">
        <v>0.74229999999999996</v>
      </c>
      <c r="S16" s="8">
        <v>3.1600000000000003E-2</v>
      </c>
      <c r="T16" s="6"/>
      <c r="U16" s="11" t="s">
        <v>6</v>
      </c>
    </row>
    <row r="17" spans="1:21" ht="20.100000000000001" customHeight="1" x14ac:dyDescent="0.2">
      <c r="A17" s="6" t="s">
        <v>12</v>
      </c>
      <c r="B17" s="6" t="s">
        <v>5</v>
      </c>
      <c r="C17" s="7">
        <v>1997</v>
      </c>
      <c r="D17" s="6"/>
      <c r="E17" s="8">
        <v>0.99099999999999999</v>
      </c>
      <c r="F17" s="8">
        <v>-1.9072</v>
      </c>
      <c r="G17" s="8">
        <v>-0.51290000000000002</v>
      </c>
      <c r="H17" s="8">
        <v>0</v>
      </c>
      <c r="I17" s="8">
        <v>-25.79</v>
      </c>
      <c r="J17" s="8">
        <v>-9.65</v>
      </c>
      <c r="K17" s="8">
        <v>-11.66</v>
      </c>
      <c r="L17" s="9"/>
      <c r="M17" s="8">
        <v>0</v>
      </c>
      <c r="N17" s="8">
        <v>0</v>
      </c>
      <c r="O17" s="10">
        <v>0</v>
      </c>
      <c r="P17" s="8">
        <v>0</v>
      </c>
      <c r="Q17" s="8">
        <v>-5.2999999999999999E-2</v>
      </c>
      <c r="R17" s="8">
        <v>0.74199999999999999</v>
      </c>
      <c r="S17" s="8">
        <v>3.2000000000000001E-2</v>
      </c>
      <c r="T17" s="6"/>
      <c r="U17" s="11" t="s">
        <v>6</v>
      </c>
    </row>
    <row r="18" spans="1:21" ht="20.100000000000001" customHeight="1" x14ac:dyDescent="0.2">
      <c r="A18" s="6" t="s">
        <v>11</v>
      </c>
      <c r="B18" s="6" t="s">
        <v>5</v>
      </c>
      <c r="C18" s="7">
        <v>1997</v>
      </c>
      <c r="D18" s="6"/>
      <c r="E18" s="8">
        <v>1.0111000000000001</v>
      </c>
      <c r="F18" s="8">
        <v>-1.9057999999999999</v>
      </c>
      <c r="G18" s="8">
        <v>-0.50509999999999999</v>
      </c>
      <c r="H18" s="8">
        <v>-0.4</v>
      </c>
      <c r="I18" s="8">
        <v>-24.41</v>
      </c>
      <c r="J18" s="8">
        <v>-8.74</v>
      </c>
      <c r="K18" s="8">
        <v>-11.15</v>
      </c>
      <c r="L18" s="9"/>
      <c r="M18" s="8">
        <v>2.8999999999999998E-3</v>
      </c>
      <c r="N18" s="8">
        <v>-4.0000000000000002E-4</v>
      </c>
      <c r="O18" s="10">
        <v>-8.0000000000000004E-4</v>
      </c>
      <c r="P18" s="8">
        <v>0</v>
      </c>
      <c r="Q18" s="8">
        <v>5.7000000000000002E-2</v>
      </c>
      <c r="R18" s="8">
        <v>0.93200000000000005</v>
      </c>
      <c r="S18" s="8">
        <v>-1.7999999999999999E-2</v>
      </c>
      <c r="T18" s="6"/>
      <c r="U18" s="11" t="s">
        <v>6</v>
      </c>
    </row>
    <row r="19" spans="1:21" ht="20.100000000000001" customHeight="1" x14ac:dyDescent="0.2">
      <c r="A19" s="6" t="s">
        <v>10</v>
      </c>
      <c r="B19" s="6" t="s">
        <v>5</v>
      </c>
      <c r="C19" s="7">
        <v>1997</v>
      </c>
      <c r="D19" s="6"/>
      <c r="E19" s="8">
        <v>0.98299999999999998</v>
      </c>
      <c r="F19" s="8">
        <v>-1.9092</v>
      </c>
      <c r="G19" s="8">
        <v>-0.50490000000000002</v>
      </c>
      <c r="H19" s="8">
        <v>0.8</v>
      </c>
      <c r="I19" s="8">
        <v>-25.79</v>
      </c>
      <c r="J19" s="8">
        <v>-9.65</v>
      </c>
      <c r="K19" s="8">
        <v>-11.66</v>
      </c>
      <c r="L19" s="9"/>
      <c r="M19" s="8">
        <v>0</v>
      </c>
      <c r="N19" s="8">
        <v>0</v>
      </c>
      <c r="O19" s="10">
        <v>0</v>
      </c>
      <c r="P19" s="8">
        <v>0</v>
      </c>
      <c r="Q19" s="8">
        <v>-5.2999999999999999E-2</v>
      </c>
      <c r="R19" s="8">
        <v>0.74199999999999999</v>
      </c>
      <c r="S19" s="8">
        <v>3.2000000000000001E-2</v>
      </c>
      <c r="T19" s="6"/>
      <c r="U19" s="11" t="s">
        <v>6</v>
      </c>
    </row>
    <row r="20" spans="1:21" ht="20.100000000000001" customHeight="1" x14ac:dyDescent="0.2">
      <c r="A20" s="6" t="s">
        <v>9</v>
      </c>
      <c r="B20" s="6" t="s">
        <v>5</v>
      </c>
      <c r="C20" s="7">
        <v>1997</v>
      </c>
      <c r="D20" s="6"/>
      <c r="E20" s="8">
        <v>0.97099999999999997</v>
      </c>
      <c r="F20" s="8">
        <v>-1.9232</v>
      </c>
      <c r="G20" s="8">
        <v>-0.49890000000000001</v>
      </c>
      <c r="H20" s="8">
        <v>-0.6</v>
      </c>
      <c r="I20" s="8">
        <v>-25.79</v>
      </c>
      <c r="J20" s="8">
        <v>-9.65</v>
      </c>
      <c r="K20" s="8">
        <v>-11.66</v>
      </c>
      <c r="L20" s="9"/>
      <c r="M20" s="8">
        <v>0</v>
      </c>
      <c r="N20" s="8">
        <v>0</v>
      </c>
      <c r="O20" s="10">
        <v>0</v>
      </c>
      <c r="P20" s="8">
        <v>0</v>
      </c>
      <c r="Q20" s="8">
        <v>-5.2999999999999999E-2</v>
      </c>
      <c r="R20" s="8">
        <v>0.74199999999999999</v>
      </c>
      <c r="S20" s="8">
        <v>3.2000000000000001E-2</v>
      </c>
      <c r="T20" s="6"/>
      <c r="U20" s="11" t="s">
        <v>6</v>
      </c>
    </row>
    <row r="21" spans="1:21" ht="20.100000000000001" customHeight="1" x14ac:dyDescent="0.2">
      <c r="A21" s="6" t="s">
        <v>8</v>
      </c>
      <c r="B21" s="6" t="s">
        <v>5</v>
      </c>
      <c r="C21" s="7">
        <v>1997</v>
      </c>
      <c r="D21" s="6"/>
      <c r="E21" s="8">
        <v>0.97299999999999998</v>
      </c>
      <c r="F21" s="8">
        <v>-1.9192</v>
      </c>
      <c r="G21" s="8">
        <v>-0.4829</v>
      </c>
      <c r="H21" s="8">
        <v>-0.9</v>
      </c>
      <c r="I21" s="8">
        <v>-25.79</v>
      </c>
      <c r="J21" s="8">
        <v>-9.65</v>
      </c>
      <c r="K21" s="8">
        <v>-11.66</v>
      </c>
      <c r="L21" s="9"/>
      <c r="M21" s="8">
        <v>0</v>
      </c>
      <c r="N21" s="8">
        <v>0</v>
      </c>
      <c r="O21" s="10">
        <v>0</v>
      </c>
      <c r="P21" s="8">
        <v>0</v>
      </c>
      <c r="Q21" s="8">
        <v>-5.2999999999999999E-2</v>
      </c>
      <c r="R21" s="8">
        <v>0.74199999999999999</v>
      </c>
      <c r="S21" s="8">
        <v>3.2000000000000001E-2</v>
      </c>
      <c r="T21" s="6"/>
      <c r="U21" s="11" t="s">
        <v>6</v>
      </c>
    </row>
    <row r="22" spans="1:21" ht="20.100000000000001" customHeight="1" x14ac:dyDescent="0.2">
      <c r="A22" s="6" t="s">
        <v>7</v>
      </c>
      <c r="B22" s="6" t="s">
        <v>5</v>
      </c>
      <c r="C22" s="7">
        <v>1997</v>
      </c>
      <c r="D22" s="6"/>
      <c r="E22" s="8">
        <v>0.96799999999999997</v>
      </c>
      <c r="F22" s="8">
        <v>-1.9432</v>
      </c>
      <c r="G22" s="8">
        <v>-0.44490000000000002</v>
      </c>
      <c r="H22" s="8">
        <v>-4.3</v>
      </c>
      <c r="I22" s="8">
        <v>-25.79</v>
      </c>
      <c r="J22" s="8">
        <v>-9.65</v>
      </c>
      <c r="K22" s="8">
        <v>-11.66</v>
      </c>
      <c r="L22" s="9"/>
      <c r="M22" s="8">
        <v>0</v>
      </c>
      <c r="N22" s="8">
        <v>0</v>
      </c>
      <c r="O22" s="10">
        <v>0</v>
      </c>
      <c r="P22" s="8">
        <v>0</v>
      </c>
      <c r="Q22" s="8">
        <v>-5.2999999999999999E-2</v>
      </c>
      <c r="R22" s="8">
        <v>0.74199999999999999</v>
      </c>
      <c r="S22" s="8">
        <v>3.2000000000000001E-2</v>
      </c>
      <c r="T22" s="6"/>
      <c r="U22" s="11" t="s">
        <v>6</v>
      </c>
    </row>
    <row r="23" spans="1:21" ht="20.100000000000001" customHeight="1" x14ac:dyDescent="0.2">
      <c r="A23" s="6" t="s">
        <v>4</v>
      </c>
      <c r="B23" s="6" t="s">
        <v>5</v>
      </c>
      <c r="C23" s="7">
        <v>1997</v>
      </c>
      <c r="D23" s="6"/>
      <c r="E23" s="8">
        <v>0.97299999999999998</v>
      </c>
      <c r="F23" s="8">
        <v>-1.9072</v>
      </c>
      <c r="G23" s="8">
        <v>-0.4209</v>
      </c>
      <c r="H23" s="8">
        <v>-7.4</v>
      </c>
      <c r="I23" s="8">
        <v>-25.89</v>
      </c>
      <c r="J23" s="8">
        <v>-9.65</v>
      </c>
      <c r="K23" s="8">
        <v>-11.66</v>
      </c>
      <c r="L23" s="9"/>
      <c r="M23" s="8">
        <v>0</v>
      </c>
      <c r="N23" s="8">
        <v>0</v>
      </c>
      <c r="O23" s="10">
        <v>0</v>
      </c>
      <c r="P23" s="8">
        <v>0</v>
      </c>
      <c r="Q23" s="8">
        <v>-5.2999999999999999E-2</v>
      </c>
      <c r="R23" s="8">
        <v>0.74199999999999999</v>
      </c>
      <c r="S23" s="8">
        <v>3.2000000000000001E-2</v>
      </c>
      <c r="T23" s="6"/>
      <c r="U23" s="11" t="s">
        <v>6</v>
      </c>
    </row>
    <row r="25" spans="1:21" ht="20.100000000000001" customHeight="1" x14ac:dyDescent="0.2">
      <c r="A25" s="12" t="s">
        <v>25</v>
      </c>
      <c r="B25" s="12" t="s">
        <v>29</v>
      </c>
      <c r="C25" s="13">
        <v>1997</v>
      </c>
      <c r="E25" s="16">
        <v>0.90800000000000003</v>
      </c>
      <c r="F25" s="16">
        <v>-2.0161000000000002</v>
      </c>
      <c r="G25" s="16">
        <v>-0.56530000000000002</v>
      </c>
      <c r="H25" s="16">
        <v>1.1000000000000001</v>
      </c>
      <c r="I25" s="16">
        <v>-27.741</v>
      </c>
      <c r="J25" s="16">
        <v>-13.468999999999999</v>
      </c>
      <c r="K25" s="16">
        <v>-2.7120000000000002</v>
      </c>
      <c r="L25" s="16"/>
      <c r="M25" s="16">
        <v>9.9999999999999991E-5</v>
      </c>
      <c r="N25" s="16">
        <v>1.0000000000000005E-4</v>
      </c>
      <c r="O25" s="16">
        <v>-1.8E-3</v>
      </c>
      <c r="P25" s="16">
        <v>0.08</v>
      </c>
      <c r="Q25" s="16">
        <v>0.38400000000000001</v>
      </c>
      <c r="R25" s="16">
        <v>-1.0069999999999999</v>
      </c>
      <c r="S25" s="16">
        <v>2.1859999999999999</v>
      </c>
      <c r="U25" s="11" t="s">
        <v>28</v>
      </c>
    </row>
    <row r="26" spans="1:21" ht="20.100000000000001" customHeight="1" x14ac:dyDescent="0.2">
      <c r="A26" s="12" t="s">
        <v>15</v>
      </c>
      <c r="B26" s="12" t="s">
        <v>29</v>
      </c>
      <c r="C26" s="13">
        <v>1997</v>
      </c>
      <c r="E26" s="16">
        <v>0.91020000000000001</v>
      </c>
      <c r="F26" s="16">
        <v>-2.0141</v>
      </c>
      <c r="G26" s="16">
        <v>-0.56020000000000003</v>
      </c>
      <c r="H26" s="16">
        <v>0</v>
      </c>
      <c r="I26" s="16">
        <v>-27.741</v>
      </c>
      <c r="J26" s="16">
        <v>-13.468999999999999</v>
      </c>
      <c r="K26" s="16">
        <v>-2.7120000000000002</v>
      </c>
      <c r="M26" s="16">
        <v>0</v>
      </c>
      <c r="N26" s="16">
        <v>0</v>
      </c>
      <c r="O26" s="16">
        <v>0</v>
      </c>
      <c r="P26" s="16">
        <v>0</v>
      </c>
      <c r="Q26" s="16">
        <v>0.38400000000000001</v>
      </c>
      <c r="R26" s="16">
        <v>-1.0069999999999999</v>
      </c>
      <c r="S26" s="16">
        <v>2.1859999999999999</v>
      </c>
      <c r="U26" s="11" t="s">
        <v>28</v>
      </c>
    </row>
    <row r="27" spans="1:21" ht="20.100000000000001" customHeight="1" x14ac:dyDescent="0.2">
      <c r="A27" s="12" t="s">
        <v>15</v>
      </c>
      <c r="B27" s="12" t="s">
        <v>29</v>
      </c>
      <c r="C27" s="13">
        <v>1993.62</v>
      </c>
      <c r="E27" s="16">
        <v>0.91020000000000001</v>
      </c>
      <c r="F27" s="16">
        <v>-2.0141</v>
      </c>
      <c r="G27" s="16">
        <v>-0.56020000000000003</v>
      </c>
      <c r="H27" s="16">
        <v>0</v>
      </c>
      <c r="I27" s="16">
        <v>-29.039000000000001</v>
      </c>
      <c r="J27" s="16">
        <v>-10.065</v>
      </c>
      <c r="K27" s="16">
        <v>-10.101000000000001</v>
      </c>
      <c r="M27" s="16">
        <v>0</v>
      </c>
      <c r="N27" s="16">
        <v>0</v>
      </c>
      <c r="O27" s="16">
        <v>0</v>
      </c>
      <c r="P27" s="16">
        <v>0</v>
      </c>
      <c r="Q27" s="16">
        <v>0.38400000000000001</v>
      </c>
      <c r="R27" s="16">
        <v>-1.0069999999999999</v>
      </c>
      <c r="S27" s="16">
        <v>2.1859999999999999</v>
      </c>
      <c r="U27" s="11" t="s">
        <v>31</v>
      </c>
    </row>
    <row r="28" spans="1:21" ht="20.100000000000001" customHeight="1" x14ac:dyDescent="0.2">
      <c r="A28" s="12" t="s">
        <v>13</v>
      </c>
      <c r="B28" s="12" t="s">
        <v>29</v>
      </c>
      <c r="C28" s="13">
        <v>1997</v>
      </c>
      <c r="E28" s="16">
        <v>0.90556999999999999</v>
      </c>
      <c r="F28" s="16">
        <v>-2.01999</v>
      </c>
      <c r="G28" s="16">
        <v>-0.55165000000000008</v>
      </c>
      <c r="H28" s="16">
        <v>-0.61504000000000003</v>
      </c>
      <c r="I28" s="16">
        <v>-27.616330000000001</v>
      </c>
      <c r="J28" s="16">
        <v>-13.692549999999999</v>
      </c>
      <c r="K28" s="16">
        <v>-2.7726500000000001</v>
      </c>
      <c r="L28" s="16"/>
      <c r="M28" s="16">
        <v>-6.8999999999999997E-4</v>
      </c>
      <c r="N28" s="16">
        <v>6.9999999999999999E-4</v>
      </c>
      <c r="O28" s="16">
        <v>-4.6000000000000012E-4</v>
      </c>
      <c r="P28" s="16">
        <v>0.18200999999999998</v>
      </c>
      <c r="Q28" s="16">
        <v>0.39746999999999999</v>
      </c>
      <c r="R28" s="16">
        <v>-1.0221399999999998</v>
      </c>
      <c r="S28" s="16">
        <v>2.1662699999999999</v>
      </c>
      <c r="U28" s="18" t="s">
        <v>57</v>
      </c>
    </row>
    <row r="30" spans="1:21" ht="20.100000000000001" customHeight="1" x14ac:dyDescent="0.2">
      <c r="A30" s="12" t="s">
        <v>25</v>
      </c>
      <c r="B30" s="12" t="s">
        <v>30</v>
      </c>
      <c r="C30" s="13">
        <v>1997</v>
      </c>
      <c r="E30" s="16">
        <v>0.90800000000000003</v>
      </c>
      <c r="F30" s="16">
        <v>-2.0161000000000002</v>
      </c>
      <c r="G30" s="16">
        <v>-0.56530000000000002</v>
      </c>
      <c r="H30" s="16">
        <v>1.1000000000000001</v>
      </c>
      <c r="I30" s="16">
        <v>-28.971</v>
      </c>
      <c r="J30" s="16">
        <v>-10.42</v>
      </c>
      <c r="K30" s="16">
        <v>-8.9280000000000008</v>
      </c>
      <c r="L30" s="16"/>
      <c r="M30" s="16">
        <v>9.9999999999999991E-5</v>
      </c>
      <c r="N30" s="16">
        <v>1.0000000000000005E-4</v>
      </c>
      <c r="O30" s="16">
        <v>-1.8E-3</v>
      </c>
      <c r="P30" s="16">
        <v>0.08</v>
      </c>
      <c r="Q30" s="16">
        <v>0.02</v>
      </c>
      <c r="R30" s="16">
        <v>-0.105</v>
      </c>
      <c r="S30" s="16">
        <v>0.34699999999999998</v>
      </c>
      <c r="U30" s="11" t="s">
        <v>28</v>
      </c>
    </row>
    <row r="31" spans="1:21" ht="20.100000000000001" customHeight="1" x14ac:dyDescent="0.2">
      <c r="A31" s="12" t="s">
        <v>15</v>
      </c>
      <c r="B31" s="12" t="s">
        <v>30</v>
      </c>
      <c r="C31" s="13">
        <v>1997</v>
      </c>
      <c r="E31" s="16">
        <v>0.91020000000000001</v>
      </c>
      <c r="F31" s="16">
        <v>-2.0141</v>
      </c>
      <c r="G31" s="16">
        <v>-0.56020000000000003</v>
      </c>
      <c r="H31" s="16">
        <v>0</v>
      </c>
      <c r="I31" s="16">
        <v>-28.971</v>
      </c>
      <c r="J31" s="16">
        <v>-10.42</v>
      </c>
      <c r="K31" s="16">
        <v>-8.9280000000000008</v>
      </c>
      <c r="M31" s="16">
        <v>0</v>
      </c>
      <c r="N31" s="16">
        <v>0</v>
      </c>
      <c r="O31" s="16">
        <v>0</v>
      </c>
      <c r="P31" s="16">
        <v>0</v>
      </c>
      <c r="Q31" s="16">
        <v>0.02</v>
      </c>
      <c r="R31" s="16">
        <v>-0.105</v>
      </c>
      <c r="S31" s="16">
        <v>0.34699999999999998</v>
      </c>
      <c r="U31" s="11" t="s">
        <v>28</v>
      </c>
    </row>
    <row r="32" spans="1:21" ht="20.100000000000001" customHeight="1" x14ac:dyDescent="0.2">
      <c r="A32" s="12" t="s">
        <v>15</v>
      </c>
      <c r="B32" s="12" t="s">
        <v>30</v>
      </c>
      <c r="C32" s="13">
        <v>1993.62</v>
      </c>
      <c r="E32" s="16">
        <v>0.91020000000000001</v>
      </c>
      <c r="F32" s="16">
        <v>-2.0141</v>
      </c>
      <c r="G32" s="16">
        <v>-0.56020000000000003</v>
      </c>
      <c r="H32" s="16">
        <v>0</v>
      </c>
      <c r="I32" s="16">
        <v>-29.039000000000001</v>
      </c>
      <c r="J32" s="16">
        <v>-10.065</v>
      </c>
      <c r="K32" s="16">
        <v>-10.101000000000001</v>
      </c>
      <c r="M32" s="16">
        <v>0</v>
      </c>
      <c r="N32" s="16">
        <v>0</v>
      </c>
      <c r="O32" s="16">
        <v>0</v>
      </c>
      <c r="P32" s="16">
        <v>0</v>
      </c>
      <c r="Q32" s="16">
        <v>0.02</v>
      </c>
      <c r="R32" s="16">
        <v>-0.105</v>
      </c>
      <c r="S32" s="16">
        <v>0.34699999999999998</v>
      </c>
      <c r="U32" s="11" t="s">
        <v>31</v>
      </c>
    </row>
    <row r="33" spans="1:21" ht="20.100000000000001" customHeight="1" x14ac:dyDescent="0.2">
      <c r="A33" s="12" t="s">
        <v>13</v>
      </c>
      <c r="B33" s="12" t="s">
        <v>30</v>
      </c>
      <c r="C33" s="13">
        <v>1997</v>
      </c>
      <c r="E33" s="16">
        <v>0.90556999999999999</v>
      </c>
      <c r="F33" s="16">
        <v>-2.01999</v>
      </c>
      <c r="G33" s="16">
        <v>-0.55165000000000008</v>
      </c>
      <c r="H33" s="16">
        <v>-0.61504000000000003</v>
      </c>
      <c r="I33" s="16">
        <v>-28.846330000000002</v>
      </c>
      <c r="J33" s="16">
        <v>-10.643549999999999</v>
      </c>
      <c r="K33" s="16">
        <v>-8.9886500000000016</v>
      </c>
      <c r="L33" s="16"/>
      <c r="M33" s="16">
        <v>-6.8999999999999997E-4</v>
      </c>
      <c r="N33" s="16">
        <v>6.9999999999999999E-4</v>
      </c>
      <c r="O33" s="16">
        <v>-4.6000000000000012E-4</v>
      </c>
      <c r="P33" s="16">
        <v>0.18200999999999998</v>
      </c>
      <c r="Q33" s="16">
        <v>3.347E-2</v>
      </c>
      <c r="R33" s="16">
        <v>-0.12014</v>
      </c>
      <c r="S33" s="16">
        <v>0.32726999999999995</v>
      </c>
      <c r="U33" s="18" t="s">
        <v>57</v>
      </c>
    </row>
    <row r="35" spans="1:21" ht="20.100000000000001" customHeight="1" x14ac:dyDescent="0.2">
      <c r="A35" s="21" t="s">
        <v>60</v>
      </c>
      <c r="L35" s="16"/>
    </row>
    <row r="36" spans="1:21" ht="20.100000000000001" customHeight="1" x14ac:dyDescent="0.2">
      <c r="A36" s="21" t="s">
        <v>61</v>
      </c>
    </row>
    <row r="37" spans="1:21" ht="20.100000000000001" customHeight="1" x14ac:dyDescent="0.2">
      <c r="A37" s="21" t="s">
        <v>62</v>
      </c>
    </row>
    <row r="39" spans="1:21" s="29" customFormat="1" ht="20.100000000000001" customHeight="1" x14ac:dyDescent="0.2">
      <c r="A39" s="24" t="s">
        <v>63</v>
      </c>
      <c r="B39" s="25"/>
      <c r="C39" s="26"/>
      <c r="D39" s="25"/>
      <c r="E39" s="27"/>
      <c r="F39" s="27"/>
      <c r="G39" s="27"/>
      <c r="H39" s="27"/>
      <c r="I39" s="27"/>
      <c r="J39" s="27"/>
      <c r="K39" s="27"/>
      <c r="L39" s="28"/>
      <c r="M39" s="27"/>
      <c r="N39" s="27"/>
      <c r="O39" s="27"/>
      <c r="P39" s="27"/>
      <c r="Q39" s="27"/>
      <c r="R39" s="27"/>
      <c r="S39" s="27"/>
      <c r="T39" s="25"/>
    </row>
  </sheetData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"/>
  <sheetViews>
    <sheetView workbookViewId="0">
      <pane ySplit="2" topLeftCell="A3" activePane="bottomLeft" state="frozen"/>
      <selection pane="bottomLeft" activeCell="E57" sqref="E57"/>
    </sheetView>
  </sheetViews>
  <sheetFormatPr defaultRowHeight="20.100000000000001" customHeight="1" x14ac:dyDescent="0.2"/>
  <cols>
    <col min="1" max="2" width="15.7109375" style="12" customWidth="1"/>
    <col min="3" max="3" width="10.7109375" style="13" customWidth="1"/>
    <col min="4" max="4" width="5.7109375" style="12" customWidth="1"/>
    <col min="5" max="11" width="10.7109375" style="16" customWidth="1"/>
    <col min="12" max="12" width="5.7109375" style="15" customWidth="1"/>
    <col min="13" max="19" width="10.7109375" style="16" customWidth="1"/>
    <col min="20" max="20" width="5.7109375" style="12" customWidth="1"/>
    <col min="21" max="22" width="30.7109375" style="11" customWidth="1"/>
    <col min="23" max="16384" width="9.140625" style="11"/>
  </cols>
  <sheetData>
    <row r="1" spans="1:23" s="5" customFormat="1" ht="20.100000000000001" customHeight="1" x14ac:dyDescent="0.2">
      <c r="A1" s="1" t="s">
        <v>0</v>
      </c>
      <c r="B1" s="1" t="s">
        <v>1</v>
      </c>
      <c r="C1" s="2" t="s">
        <v>2</v>
      </c>
      <c r="D1" s="1"/>
      <c r="E1" s="3" t="s">
        <v>37</v>
      </c>
      <c r="F1" s="3" t="s">
        <v>59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43</v>
      </c>
      <c r="L1" s="4"/>
      <c r="M1" s="3" t="s">
        <v>44</v>
      </c>
      <c r="N1" s="3" t="s">
        <v>45</v>
      </c>
      <c r="O1" s="3" t="s">
        <v>46</v>
      </c>
      <c r="P1" s="3" t="s">
        <v>47</v>
      </c>
      <c r="Q1" s="3" t="s">
        <v>48</v>
      </c>
      <c r="R1" s="3" t="s">
        <v>49</v>
      </c>
      <c r="S1" s="3" t="s">
        <v>50</v>
      </c>
      <c r="T1" s="1"/>
      <c r="U1" s="5" t="s">
        <v>3</v>
      </c>
      <c r="V1" s="5" t="s">
        <v>73</v>
      </c>
    </row>
    <row r="2" spans="1:23" s="5" customFormat="1" ht="20.100000000000001" customHeight="1" x14ac:dyDescent="0.2">
      <c r="A2" s="1"/>
      <c r="B2" s="1"/>
      <c r="C2" s="2"/>
      <c r="D2" s="1"/>
      <c r="E2" s="3" t="s">
        <v>38</v>
      </c>
      <c r="F2" s="3" t="s">
        <v>38</v>
      </c>
      <c r="G2" s="3" t="s">
        <v>38</v>
      </c>
      <c r="H2" s="3" t="s">
        <v>51</v>
      </c>
      <c r="I2" s="3" t="s">
        <v>52</v>
      </c>
      <c r="J2" s="3" t="s">
        <v>52</v>
      </c>
      <c r="K2" s="3" t="s">
        <v>52</v>
      </c>
      <c r="L2" s="4"/>
      <c r="M2" s="3" t="s">
        <v>53</v>
      </c>
      <c r="N2" s="3" t="s">
        <v>53</v>
      </c>
      <c r="O2" s="3" t="s">
        <v>53</v>
      </c>
      <c r="P2" s="3" t="s">
        <v>54</v>
      </c>
      <c r="Q2" s="3" t="s">
        <v>55</v>
      </c>
      <c r="R2" s="3" t="s">
        <v>55</v>
      </c>
      <c r="S2" s="3" t="s">
        <v>55</v>
      </c>
      <c r="T2" s="1"/>
    </row>
    <row r="4" spans="1:23" ht="20.100000000000001" customHeight="1" x14ac:dyDescent="0.2">
      <c r="A4" s="12" t="s">
        <v>7</v>
      </c>
      <c r="B4" s="20" t="s">
        <v>71</v>
      </c>
      <c r="C4" s="13">
        <v>1989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U4" s="29" t="s">
        <v>36</v>
      </c>
      <c r="V4" s="30" t="s">
        <v>71</v>
      </c>
    </row>
    <row r="6" spans="1:23" ht="20.100000000000001" customHeight="1" x14ac:dyDescent="0.2">
      <c r="A6" s="12" t="s">
        <v>25</v>
      </c>
      <c r="B6" s="12" t="s">
        <v>64</v>
      </c>
      <c r="C6" s="13">
        <v>2000</v>
      </c>
      <c r="E6" s="16">
        <v>5.21E-2</v>
      </c>
      <c r="F6" s="16">
        <v>4.9299999999999997E-2</v>
      </c>
      <c r="G6" s="16">
        <v>-5.8500000000000003E-2</v>
      </c>
      <c r="H6" s="16">
        <v>1.34</v>
      </c>
      <c r="I6" s="16">
        <v>0.89100000000000001</v>
      </c>
      <c r="J6" s="16">
        <v>5.39</v>
      </c>
      <c r="K6" s="16">
        <v>-8.7119999999999997</v>
      </c>
      <c r="L6" s="16"/>
      <c r="M6" s="16">
        <v>1E-4</v>
      </c>
      <c r="N6" s="16">
        <v>1E-4</v>
      </c>
      <c r="O6" s="16">
        <v>-1.8000000000000002E-3</v>
      </c>
      <c r="P6" s="16">
        <v>0.08</v>
      </c>
      <c r="Q6" s="16">
        <v>8.1000000000000003E-2</v>
      </c>
      <c r="R6" s="16">
        <v>0.49</v>
      </c>
      <c r="S6" s="16">
        <v>-0.79200000000000004</v>
      </c>
      <c r="T6" s="16"/>
      <c r="U6" s="17" t="s">
        <v>35</v>
      </c>
      <c r="V6" s="31" t="s">
        <v>72</v>
      </c>
      <c r="W6" s="12"/>
    </row>
    <row r="7" spans="1:23" ht="20.100000000000001" customHeight="1" x14ac:dyDescent="0.2">
      <c r="A7" s="12" t="s">
        <v>16</v>
      </c>
      <c r="B7" s="12" t="s">
        <v>64</v>
      </c>
      <c r="C7" s="13">
        <v>2000</v>
      </c>
      <c r="E7" s="16">
        <v>5.4100000000000002E-2</v>
      </c>
      <c r="F7" s="16">
        <v>5.0200000000000002E-2</v>
      </c>
      <c r="G7" s="16">
        <v>-5.3800000000000001E-2</v>
      </c>
      <c r="H7" s="16">
        <v>0.4</v>
      </c>
      <c r="I7" s="16">
        <v>0.89100000000000001</v>
      </c>
      <c r="J7" s="16">
        <v>5.39</v>
      </c>
      <c r="K7" s="16">
        <v>-8.7119999999999997</v>
      </c>
      <c r="L7" s="16"/>
      <c r="M7" s="16">
        <v>-2.0000000000000001E-4</v>
      </c>
      <c r="N7" s="16">
        <v>1E-4</v>
      </c>
      <c r="O7" s="16">
        <v>-1.8000000000000002E-3</v>
      </c>
      <c r="P7" s="16">
        <v>0.08</v>
      </c>
      <c r="Q7" s="16">
        <v>8.1000000000000003E-2</v>
      </c>
      <c r="R7" s="16">
        <v>0.49</v>
      </c>
      <c r="S7" s="16">
        <v>-0.79200000000000004</v>
      </c>
      <c r="T7" s="16"/>
      <c r="U7" s="17" t="s">
        <v>35</v>
      </c>
      <c r="V7" s="17"/>
      <c r="W7" s="12"/>
    </row>
    <row r="8" spans="1:23" ht="20.100000000000001" customHeight="1" x14ac:dyDescent="0.2">
      <c r="A8" s="12" t="s">
        <v>15</v>
      </c>
      <c r="B8" s="12" t="s">
        <v>64</v>
      </c>
      <c r="C8" s="13">
        <v>2000</v>
      </c>
      <c r="E8" s="16">
        <v>5.3999999999999999E-2</v>
      </c>
      <c r="F8" s="16">
        <v>5.1000000000000004E-2</v>
      </c>
      <c r="G8" s="16">
        <v>-4.8000000000000001E-2</v>
      </c>
      <c r="H8" s="16">
        <v>0</v>
      </c>
      <c r="I8" s="16">
        <v>0.89100000000000001</v>
      </c>
      <c r="J8" s="16">
        <v>5.39</v>
      </c>
      <c r="K8" s="16">
        <v>-8.7119999999999997</v>
      </c>
      <c r="L8" s="16"/>
      <c r="M8" s="16">
        <v>0</v>
      </c>
      <c r="N8" s="16">
        <v>0</v>
      </c>
      <c r="O8" s="16">
        <v>0</v>
      </c>
      <c r="P8" s="16">
        <v>0</v>
      </c>
      <c r="Q8" s="16">
        <v>8.1000000000000003E-2</v>
      </c>
      <c r="R8" s="16">
        <v>0.49</v>
      </c>
      <c r="S8" s="16">
        <v>-0.79200000000000004</v>
      </c>
      <c r="T8" s="16"/>
      <c r="U8" s="17" t="s">
        <v>35</v>
      </c>
      <c r="V8" s="17"/>
      <c r="W8" s="12"/>
    </row>
    <row r="9" spans="1:23" ht="20.100000000000001" customHeight="1" x14ac:dyDescent="0.2">
      <c r="A9" s="12" t="s">
        <v>14</v>
      </c>
      <c r="B9" s="12" t="s">
        <v>64</v>
      </c>
      <c r="C9" s="13">
        <v>2000</v>
      </c>
      <c r="E9" s="16">
        <v>4.7299999999999995E-2</v>
      </c>
      <c r="F9" s="16">
        <v>4.6700000000000005E-2</v>
      </c>
      <c r="G9" s="16">
        <v>-2.53E-2</v>
      </c>
      <c r="H9" s="16">
        <v>-1.58</v>
      </c>
      <c r="I9" s="16">
        <v>0.89100000000000001</v>
      </c>
      <c r="J9" s="16">
        <v>5.39</v>
      </c>
      <c r="K9" s="16">
        <v>-8.7720000000000002</v>
      </c>
      <c r="L9" s="16"/>
      <c r="M9" s="16">
        <v>0</v>
      </c>
      <c r="N9" s="16">
        <v>5.9999999999999995E-4</v>
      </c>
      <c r="O9" s="16">
        <v>1.4E-3</v>
      </c>
      <c r="P9" s="16">
        <v>-0.01</v>
      </c>
      <c r="Q9" s="16">
        <v>8.1000000000000003E-2</v>
      </c>
      <c r="R9" s="16">
        <v>0.49</v>
      </c>
      <c r="S9" s="16">
        <v>-0.81200000000000006</v>
      </c>
      <c r="T9" s="16"/>
      <c r="U9" s="17" t="s">
        <v>35</v>
      </c>
      <c r="V9" s="17"/>
      <c r="W9" s="12"/>
    </row>
    <row r="10" spans="1:23" ht="20.100000000000001" customHeight="1" x14ac:dyDescent="0.2">
      <c r="A10" s="12" t="s">
        <v>13</v>
      </c>
      <c r="B10" s="12" t="s">
        <v>64</v>
      </c>
      <c r="C10" s="13">
        <v>2000</v>
      </c>
      <c r="E10" s="16">
        <v>4.7299999999999995E-2</v>
      </c>
      <c r="F10" s="16">
        <v>4.6700000000000005E-2</v>
      </c>
      <c r="G10" s="16">
        <v>-2.53E-2</v>
      </c>
      <c r="H10" s="16">
        <v>-1.58</v>
      </c>
      <c r="I10" s="16">
        <v>0.89100000000000001</v>
      </c>
      <c r="J10" s="16">
        <v>5.39</v>
      </c>
      <c r="K10" s="16">
        <v>-8.7720000000000002</v>
      </c>
      <c r="L10" s="16"/>
      <c r="M10" s="16">
        <v>0</v>
      </c>
      <c r="N10" s="16">
        <v>5.9999999999999995E-4</v>
      </c>
      <c r="O10" s="16">
        <v>1.4E-3</v>
      </c>
      <c r="P10" s="16">
        <v>-0.01</v>
      </c>
      <c r="Q10" s="16">
        <v>8.1000000000000003E-2</v>
      </c>
      <c r="R10" s="16">
        <v>0.49</v>
      </c>
      <c r="S10" s="16">
        <v>-0.81200000000000006</v>
      </c>
      <c r="T10" s="16"/>
      <c r="U10" s="17" t="s">
        <v>35</v>
      </c>
      <c r="V10" s="17"/>
      <c r="W10" s="12"/>
    </row>
    <row r="11" spans="1:23" ht="20.100000000000001" customHeight="1" x14ac:dyDescent="0.2">
      <c r="A11" s="12" t="s">
        <v>12</v>
      </c>
      <c r="B11" s="12" t="s">
        <v>64</v>
      </c>
      <c r="C11" s="13">
        <v>2000</v>
      </c>
      <c r="E11" s="16">
        <v>4.7299999999999995E-2</v>
      </c>
      <c r="F11" s="16">
        <v>4.6700000000000005E-2</v>
      </c>
      <c r="G11" s="16">
        <v>-2.53E-2</v>
      </c>
      <c r="H11" s="16">
        <v>-1.58</v>
      </c>
      <c r="I11" s="16">
        <v>0.89100000000000001</v>
      </c>
      <c r="J11" s="16">
        <v>5.39</v>
      </c>
      <c r="K11" s="16">
        <v>-8.7720000000000002</v>
      </c>
      <c r="L11" s="16"/>
      <c r="M11" s="16">
        <v>0</v>
      </c>
      <c r="N11" s="16">
        <v>5.9999999999999995E-4</v>
      </c>
      <c r="O11" s="16">
        <v>1.4E-3</v>
      </c>
      <c r="P11" s="16">
        <v>-0.01</v>
      </c>
      <c r="Q11" s="16">
        <v>8.1000000000000003E-2</v>
      </c>
      <c r="R11" s="16">
        <v>0.49</v>
      </c>
      <c r="S11" s="16">
        <v>-0.81200000000000006</v>
      </c>
      <c r="T11" s="16"/>
      <c r="U11" s="17" t="s">
        <v>35</v>
      </c>
      <c r="V11" s="17"/>
      <c r="W11" s="12"/>
    </row>
    <row r="12" spans="1:23" ht="20.100000000000001" customHeight="1" x14ac:dyDescent="0.2">
      <c r="A12" s="12" t="s">
        <v>11</v>
      </c>
      <c r="B12" s="12" t="s">
        <v>64</v>
      </c>
      <c r="C12" s="13">
        <v>2000</v>
      </c>
      <c r="E12" s="16">
        <v>7.6100000000000001E-2</v>
      </c>
      <c r="F12" s="16">
        <v>4.6899999999999997E-2</v>
      </c>
      <c r="G12" s="16">
        <v>-1.9899999999999998E-2</v>
      </c>
      <c r="H12" s="16">
        <v>-2.0699999999999998</v>
      </c>
      <c r="I12" s="16">
        <v>2.601</v>
      </c>
      <c r="J12" s="16">
        <v>6.87</v>
      </c>
      <c r="K12" s="16">
        <v>-8.4120000000000008</v>
      </c>
      <c r="L12" s="16"/>
      <c r="M12" s="16">
        <v>2.8999999999999998E-3</v>
      </c>
      <c r="N12" s="16">
        <v>2.0000000000000001E-4</v>
      </c>
      <c r="O12" s="16">
        <v>5.9999999999999995E-4</v>
      </c>
      <c r="P12" s="16">
        <v>-0.01</v>
      </c>
      <c r="Q12" s="16">
        <v>0.191</v>
      </c>
      <c r="R12" s="16">
        <v>0.68</v>
      </c>
      <c r="S12" s="16">
        <v>-0.86199999999999999</v>
      </c>
      <c r="T12" s="16"/>
      <c r="U12" s="17" t="s">
        <v>35</v>
      </c>
      <c r="V12" s="17"/>
      <c r="W12" s="12"/>
    </row>
    <row r="13" spans="1:23" ht="20.100000000000001" customHeight="1" x14ac:dyDescent="0.2">
      <c r="A13" s="12" t="s">
        <v>10</v>
      </c>
      <c r="B13" s="12" t="s">
        <v>64</v>
      </c>
      <c r="C13" s="13">
        <v>2000</v>
      </c>
      <c r="E13" s="16">
        <v>3.9299999999999995E-2</v>
      </c>
      <c r="F13" s="16">
        <v>4.4700000000000004E-2</v>
      </c>
      <c r="G13" s="16">
        <v>-1.7299999999999999E-2</v>
      </c>
      <c r="H13" s="16">
        <v>-0.87</v>
      </c>
      <c r="I13" s="16">
        <v>0.89100000000000001</v>
      </c>
      <c r="J13" s="16">
        <v>5.39</v>
      </c>
      <c r="K13" s="16">
        <v>-8.7720000000000002</v>
      </c>
      <c r="L13" s="16"/>
      <c r="M13" s="16">
        <v>0</v>
      </c>
      <c r="N13" s="16">
        <v>5.9999999999999995E-4</v>
      </c>
      <c r="O13" s="16">
        <v>1.4E-3</v>
      </c>
      <c r="P13" s="16">
        <v>-0.01</v>
      </c>
      <c r="Q13" s="16">
        <v>8.1000000000000003E-2</v>
      </c>
      <c r="R13" s="16">
        <v>0.49</v>
      </c>
      <c r="S13" s="16">
        <v>-0.81200000000000006</v>
      </c>
      <c r="T13" s="16"/>
      <c r="U13" s="17" t="s">
        <v>35</v>
      </c>
      <c r="V13" s="17"/>
      <c r="W13" s="12"/>
    </row>
    <row r="14" spans="1:23" ht="20.100000000000001" customHeight="1" x14ac:dyDescent="0.2">
      <c r="A14" s="12" t="s">
        <v>9</v>
      </c>
      <c r="B14" s="12" t="s">
        <v>64</v>
      </c>
      <c r="C14" s="13">
        <v>2000</v>
      </c>
      <c r="E14" s="16">
        <v>2.7300000000000001E-2</v>
      </c>
      <c r="F14" s="16">
        <v>3.0700000000000002E-2</v>
      </c>
      <c r="G14" s="16">
        <v>-1.1300000000000001E-2</v>
      </c>
      <c r="H14" s="16">
        <v>-2.27</v>
      </c>
      <c r="I14" s="16">
        <v>0.89100000000000001</v>
      </c>
      <c r="J14" s="16">
        <v>5.39</v>
      </c>
      <c r="K14" s="16">
        <v>-8.7720000000000002</v>
      </c>
      <c r="L14" s="16"/>
      <c r="M14" s="16">
        <v>0</v>
      </c>
      <c r="N14" s="16">
        <v>5.9999999999999995E-4</v>
      </c>
      <c r="O14" s="16">
        <v>1.4E-3</v>
      </c>
      <c r="P14" s="16">
        <v>-0.01</v>
      </c>
      <c r="Q14" s="16">
        <v>8.1000000000000003E-2</v>
      </c>
      <c r="R14" s="16">
        <v>0.49</v>
      </c>
      <c r="S14" s="16">
        <v>-0.81200000000000006</v>
      </c>
      <c r="T14" s="16"/>
      <c r="U14" s="17" t="s">
        <v>35</v>
      </c>
      <c r="V14" s="17"/>
      <c r="W14" s="12"/>
    </row>
    <row r="15" spans="1:23" ht="20.100000000000001" customHeight="1" x14ac:dyDescent="0.2">
      <c r="A15" s="12" t="s">
        <v>8</v>
      </c>
      <c r="B15" s="12" t="s">
        <v>64</v>
      </c>
      <c r="C15" s="13">
        <v>2000</v>
      </c>
      <c r="E15" s="16">
        <v>2.93E-2</v>
      </c>
      <c r="F15" s="16">
        <v>3.4700000000000002E-2</v>
      </c>
      <c r="G15" s="16">
        <v>4.7000000000000002E-3</v>
      </c>
      <c r="H15" s="16">
        <v>-2.57</v>
      </c>
      <c r="I15" s="16">
        <v>0.89100000000000001</v>
      </c>
      <c r="J15" s="16">
        <v>5.39</v>
      </c>
      <c r="K15" s="16">
        <v>-8.7720000000000002</v>
      </c>
      <c r="L15" s="16"/>
      <c r="M15" s="16">
        <v>0</v>
      </c>
      <c r="N15" s="16">
        <v>5.9999999999999995E-4</v>
      </c>
      <c r="O15" s="16">
        <v>1.4E-3</v>
      </c>
      <c r="P15" s="16">
        <v>-0.01</v>
      </c>
      <c r="Q15" s="16">
        <v>8.1000000000000003E-2</v>
      </c>
      <c r="R15" s="16">
        <v>0.49</v>
      </c>
      <c r="S15" s="16">
        <v>-0.81200000000000006</v>
      </c>
      <c r="T15" s="16"/>
      <c r="U15" s="17" t="s">
        <v>35</v>
      </c>
      <c r="V15" s="17"/>
      <c r="W15" s="12"/>
    </row>
    <row r="16" spans="1:23" ht="20.100000000000001" customHeight="1" x14ac:dyDescent="0.2">
      <c r="A16" s="12" t="s">
        <v>7</v>
      </c>
      <c r="B16" s="12" t="s">
        <v>64</v>
      </c>
      <c r="C16" s="13">
        <v>2000</v>
      </c>
      <c r="E16" s="16">
        <v>2.4300000000000002E-2</v>
      </c>
      <c r="F16" s="16">
        <v>1.0699999999999999E-2</v>
      </c>
      <c r="G16" s="16">
        <v>4.2700000000000002E-2</v>
      </c>
      <c r="H16" s="16">
        <v>-5.97</v>
      </c>
      <c r="I16" s="16">
        <v>0.89100000000000001</v>
      </c>
      <c r="J16" s="16">
        <v>5.39</v>
      </c>
      <c r="K16" s="16">
        <v>-8.7720000000000002</v>
      </c>
      <c r="L16" s="16"/>
      <c r="M16" s="16">
        <v>0</v>
      </c>
      <c r="N16" s="16">
        <v>5.9999999999999995E-4</v>
      </c>
      <c r="O16" s="16">
        <v>1.4E-3</v>
      </c>
      <c r="P16" s="16">
        <v>-0.01</v>
      </c>
      <c r="Q16" s="16">
        <v>8.1000000000000003E-2</v>
      </c>
      <c r="R16" s="16">
        <v>0.49</v>
      </c>
      <c r="S16" s="16">
        <v>-0.81200000000000006</v>
      </c>
      <c r="T16" s="16"/>
      <c r="U16" s="17" t="s">
        <v>35</v>
      </c>
      <c r="V16" s="17"/>
      <c r="W16" s="12"/>
    </row>
    <row r="17" spans="1:23" ht="20.100000000000001" customHeight="1" x14ac:dyDescent="0.2">
      <c r="L17" s="16"/>
      <c r="T17" s="16"/>
      <c r="U17" s="16"/>
      <c r="V17" s="16"/>
      <c r="W17" s="12"/>
    </row>
    <row r="18" spans="1:23" ht="20.100000000000001" customHeight="1" x14ac:dyDescent="0.2">
      <c r="A18" s="12" t="s">
        <v>25</v>
      </c>
      <c r="B18" s="12" t="s">
        <v>7</v>
      </c>
      <c r="C18" s="13">
        <v>2000</v>
      </c>
      <c r="E18" s="22">
        <v>2.7800000000000002E-2</v>
      </c>
      <c r="F18" s="22">
        <v>3.8600000000000002E-2</v>
      </c>
      <c r="G18" s="22">
        <v>-0.1012</v>
      </c>
      <c r="H18" s="22">
        <v>7.31</v>
      </c>
      <c r="I18" s="16">
        <v>0</v>
      </c>
      <c r="J18" s="16">
        <v>0</v>
      </c>
      <c r="K18" s="16">
        <v>6.0000000000000005E-2</v>
      </c>
      <c r="L18" s="16"/>
      <c r="M18" s="16">
        <v>1E-4</v>
      </c>
      <c r="N18" s="16">
        <v>-5.0000000000000001E-4</v>
      </c>
      <c r="O18" s="16">
        <v>-3.2000000000000002E-3</v>
      </c>
      <c r="P18" s="22">
        <v>0.09</v>
      </c>
      <c r="Q18" s="16">
        <v>0</v>
      </c>
      <c r="R18" s="16">
        <v>0</v>
      </c>
      <c r="S18" s="16">
        <v>0.02</v>
      </c>
      <c r="U18" s="18" t="s">
        <v>77</v>
      </c>
      <c r="V18" s="30" t="s">
        <v>69</v>
      </c>
    </row>
    <row r="19" spans="1:23" ht="20.100000000000001" customHeight="1" x14ac:dyDescent="0.2">
      <c r="A19" s="12" t="s">
        <v>16</v>
      </c>
      <c r="B19" s="12" t="s">
        <v>7</v>
      </c>
      <c r="C19" s="13">
        <v>2000</v>
      </c>
      <c r="E19" s="22">
        <v>2.98E-2</v>
      </c>
      <c r="F19" s="22">
        <v>3.95E-2</v>
      </c>
      <c r="G19" s="22">
        <v>-9.6500000000000002E-2</v>
      </c>
      <c r="H19" s="22">
        <v>6.3699999999999992</v>
      </c>
      <c r="I19" s="16">
        <v>0</v>
      </c>
      <c r="J19" s="16">
        <v>0</v>
      </c>
      <c r="K19" s="16">
        <v>6.0000000000000005E-2</v>
      </c>
      <c r="L19" s="16"/>
      <c r="M19" s="16">
        <v>-1.9999999999999998E-4</v>
      </c>
      <c r="N19" s="16">
        <v>-5.0000000000000001E-4</v>
      </c>
      <c r="O19" s="16">
        <v>-3.2000000000000002E-3</v>
      </c>
      <c r="P19" s="22">
        <v>0.09</v>
      </c>
      <c r="Q19" s="16">
        <v>0</v>
      </c>
      <c r="R19" s="16">
        <v>0</v>
      </c>
      <c r="S19" s="16">
        <v>0.02</v>
      </c>
      <c r="U19" s="18" t="s">
        <v>77</v>
      </c>
    </row>
    <row r="20" spans="1:23" ht="20.100000000000001" customHeight="1" x14ac:dyDescent="0.2">
      <c r="A20" s="12" t="s">
        <v>15</v>
      </c>
      <c r="B20" s="12" t="s">
        <v>7</v>
      </c>
      <c r="C20" s="13">
        <v>1997</v>
      </c>
      <c r="E20" s="22">
        <v>2.9700000000000004E-2</v>
      </c>
      <c r="F20" s="22">
        <v>4.2099999999999999E-2</v>
      </c>
      <c r="G20" s="22">
        <v>-8.6499999999999994E-2</v>
      </c>
      <c r="H20" s="22">
        <v>5.9399999999999995</v>
      </c>
      <c r="I20" s="16">
        <v>0</v>
      </c>
      <c r="J20" s="16">
        <v>0</v>
      </c>
      <c r="K20" s="16">
        <v>0</v>
      </c>
      <c r="M20" s="16">
        <v>0</v>
      </c>
      <c r="N20" s="16">
        <v>-6.0000000000000006E-4</v>
      </c>
      <c r="O20" s="16">
        <v>-1.4000000000000002E-3</v>
      </c>
      <c r="P20" s="22">
        <v>0.01</v>
      </c>
      <c r="Q20" s="16">
        <v>0</v>
      </c>
      <c r="R20" s="16">
        <v>0</v>
      </c>
      <c r="S20" s="16">
        <v>0.02</v>
      </c>
      <c r="U20" s="18" t="s">
        <v>77</v>
      </c>
    </row>
    <row r="21" spans="1:23" ht="20.100000000000001" customHeight="1" x14ac:dyDescent="0.2">
      <c r="A21" s="12" t="s">
        <v>14</v>
      </c>
      <c r="B21" s="12" t="s">
        <v>7</v>
      </c>
      <c r="C21" s="13">
        <v>1988</v>
      </c>
      <c r="E21" s="16">
        <v>2.3000000000000003E-2</v>
      </c>
      <c r="F21" s="16">
        <v>3.6000000000000004E-2</v>
      </c>
      <c r="G21" s="16">
        <v>-6.7999999999999991E-2</v>
      </c>
      <c r="H21" s="22">
        <v>4.3899999999999997</v>
      </c>
      <c r="I21" s="16">
        <v>0</v>
      </c>
      <c r="J21" s="16">
        <v>0</v>
      </c>
      <c r="K21" s="16">
        <v>0</v>
      </c>
      <c r="L21" s="16"/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U21" s="18" t="s">
        <v>77</v>
      </c>
    </row>
    <row r="22" spans="1:23" ht="20.100000000000001" customHeight="1" x14ac:dyDescent="0.2">
      <c r="A22" s="12" t="s">
        <v>13</v>
      </c>
      <c r="B22" s="12" t="s">
        <v>7</v>
      </c>
      <c r="C22" s="13">
        <v>1988</v>
      </c>
      <c r="E22" s="16">
        <v>2.3000000000000003E-2</v>
      </c>
      <c r="F22" s="16">
        <v>3.6000000000000004E-2</v>
      </c>
      <c r="G22" s="16">
        <v>-6.7999999999999991E-2</v>
      </c>
      <c r="H22" s="22">
        <v>4.3899999999999997</v>
      </c>
      <c r="I22" s="16">
        <v>0</v>
      </c>
      <c r="J22" s="16">
        <v>0</v>
      </c>
      <c r="K22" s="16">
        <v>0</v>
      </c>
      <c r="L22" s="16"/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U22" s="18" t="s">
        <v>77</v>
      </c>
    </row>
    <row r="23" spans="1:23" ht="20.100000000000001" customHeight="1" x14ac:dyDescent="0.2">
      <c r="A23" s="12" t="s">
        <v>12</v>
      </c>
      <c r="B23" s="12" t="s">
        <v>7</v>
      </c>
      <c r="C23" s="13">
        <v>1988</v>
      </c>
      <c r="E23" s="16">
        <v>2.3000000000000003E-2</v>
      </c>
      <c r="F23" s="16">
        <v>3.6000000000000004E-2</v>
      </c>
      <c r="G23" s="16">
        <v>-6.7999999999999991E-2</v>
      </c>
      <c r="H23" s="22">
        <v>4.3899999999999997</v>
      </c>
      <c r="I23" s="16">
        <v>0</v>
      </c>
      <c r="J23" s="16">
        <v>0</v>
      </c>
      <c r="K23" s="16">
        <v>0</v>
      </c>
      <c r="L23" s="16"/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U23" s="18" t="s">
        <v>77</v>
      </c>
    </row>
    <row r="24" spans="1:23" ht="20.100000000000001" customHeight="1" x14ac:dyDescent="0.2">
      <c r="A24" s="12" t="s">
        <v>11</v>
      </c>
      <c r="B24" s="12" t="s">
        <v>7</v>
      </c>
      <c r="C24" s="13">
        <v>1988</v>
      </c>
      <c r="E24" s="22">
        <v>1.7000000000000001E-2</v>
      </c>
      <c r="F24" s="16">
        <v>4.1000000000000002E-2</v>
      </c>
      <c r="G24" s="16">
        <v>-5.2999999999999992E-2</v>
      </c>
      <c r="H24" s="16">
        <v>3.8999999999999995</v>
      </c>
      <c r="I24" s="16">
        <v>0.39000000000000007</v>
      </c>
      <c r="J24" s="16">
        <v>-0.8</v>
      </c>
      <c r="K24" s="16">
        <v>0.96</v>
      </c>
      <c r="L24" s="16"/>
      <c r="M24" s="16">
        <v>2.8999999999999998E-3</v>
      </c>
      <c r="N24" s="16">
        <v>-4.0000000000000007E-4</v>
      </c>
      <c r="O24" s="16">
        <v>-8.0000000000000015E-4</v>
      </c>
      <c r="P24" s="16">
        <v>0</v>
      </c>
      <c r="Q24" s="16">
        <v>0.11</v>
      </c>
      <c r="R24" s="16">
        <v>0.19</v>
      </c>
      <c r="S24" s="16">
        <v>-0.05</v>
      </c>
      <c r="U24" s="18" t="s">
        <v>77</v>
      </c>
    </row>
    <row r="25" spans="1:23" ht="20.100000000000001" customHeight="1" x14ac:dyDescent="0.2">
      <c r="A25" s="12" t="s">
        <v>10</v>
      </c>
      <c r="B25" s="12" t="s">
        <v>7</v>
      </c>
      <c r="C25" s="13">
        <v>1988</v>
      </c>
      <c r="E25" s="22">
        <v>1.5000000000000005E-2</v>
      </c>
      <c r="F25" s="16">
        <v>3.4000000000000002E-2</v>
      </c>
      <c r="G25" s="16">
        <v>-0.06</v>
      </c>
      <c r="H25" s="16">
        <v>5.0999999999999996</v>
      </c>
      <c r="I25" s="16">
        <v>0</v>
      </c>
      <c r="J25" s="16">
        <v>0</v>
      </c>
      <c r="K25" s="16">
        <v>0</v>
      </c>
      <c r="L25" s="16"/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U25" s="18" t="s">
        <v>77</v>
      </c>
    </row>
    <row r="26" spans="1:23" ht="20.100000000000001" customHeight="1" x14ac:dyDescent="0.2">
      <c r="A26" s="12" t="s">
        <v>9</v>
      </c>
      <c r="B26" s="12" t="s">
        <v>7</v>
      </c>
      <c r="C26" s="13">
        <v>1988</v>
      </c>
      <c r="E26" s="22">
        <v>3.0000000000000027E-3</v>
      </c>
      <c r="F26" s="16">
        <v>2.0000000000000004E-2</v>
      </c>
      <c r="G26" s="16">
        <v>-5.3999999999999992E-2</v>
      </c>
      <c r="H26" s="16">
        <v>3.6999999999999997</v>
      </c>
      <c r="I26" s="16">
        <v>0</v>
      </c>
      <c r="J26" s="16">
        <v>0</v>
      </c>
      <c r="K26" s="16">
        <v>0</v>
      </c>
      <c r="L26" s="16"/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U26" s="18" t="s">
        <v>77</v>
      </c>
    </row>
    <row r="27" spans="1:23" ht="20.100000000000001" customHeight="1" x14ac:dyDescent="0.2">
      <c r="A27" s="12" t="s">
        <v>8</v>
      </c>
      <c r="B27" s="12" t="s">
        <v>7</v>
      </c>
      <c r="C27" s="13">
        <v>1988</v>
      </c>
      <c r="E27" s="22">
        <v>5.000000000000001E-3</v>
      </c>
      <c r="F27" s="16">
        <v>2.4E-2</v>
      </c>
      <c r="G27" s="16">
        <v>-3.7999999999999992E-2</v>
      </c>
      <c r="H27" s="16">
        <v>3.3999999999999995</v>
      </c>
      <c r="I27" s="16">
        <v>0</v>
      </c>
      <c r="J27" s="16">
        <v>0</v>
      </c>
      <c r="K27" s="16">
        <v>0</v>
      </c>
      <c r="L27" s="16"/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U27" s="18" t="s">
        <v>77</v>
      </c>
    </row>
    <row r="29" spans="1:23" ht="20.100000000000001" customHeight="1" x14ac:dyDescent="0.2">
      <c r="A29" s="12" t="s">
        <v>25</v>
      </c>
      <c r="B29" s="12" t="s">
        <v>7</v>
      </c>
      <c r="C29" s="13">
        <v>2000</v>
      </c>
      <c r="E29" s="16">
        <v>2.7999999999999997E-2</v>
      </c>
      <c r="F29" s="16">
        <v>3.8100000000000002E-2</v>
      </c>
      <c r="G29" s="16">
        <v>-0.1017</v>
      </c>
      <c r="H29" s="16">
        <v>7.24</v>
      </c>
      <c r="I29" s="16">
        <v>0</v>
      </c>
      <c r="J29" s="16">
        <v>0</v>
      </c>
      <c r="K29" s="16">
        <v>0.06</v>
      </c>
      <c r="L29" s="16"/>
      <c r="M29" s="16">
        <v>1E-4</v>
      </c>
      <c r="N29" s="16">
        <v>-5.0000000000000001E-4</v>
      </c>
      <c r="O29" s="16">
        <v>-3.2000000000000002E-3</v>
      </c>
      <c r="P29" s="16">
        <v>0.08</v>
      </c>
      <c r="Q29" s="16">
        <v>0</v>
      </c>
      <c r="R29" s="16">
        <v>0</v>
      </c>
      <c r="S29" s="16">
        <v>0.02</v>
      </c>
      <c r="T29" s="16"/>
      <c r="U29" s="19" t="s">
        <v>35</v>
      </c>
      <c r="V29" s="31" t="s">
        <v>74</v>
      </c>
      <c r="W29" s="12"/>
    </row>
    <row r="30" spans="1:23" ht="20.100000000000001" customHeight="1" x14ac:dyDescent="0.2">
      <c r="A30" s="12" t="s">
        <v>16</v>
      </c>
      <c r="B30" s="12" t="s">
        <v>7</v>
      </c>
      <c r="C30" s="13">
        <v>2000</v>
      </c>
      <c r="E30" s="16">
        <v>0.03</v>
      </c>
      <c r="F30" s="16">
        <v>3.9E-2</v>
      </c>
      <c r="G30" s="16">
        <v>-9.6999999999999989E-2</v>
      </c>
      <c r="H30" s="16">
        <v>6.3</v>
      </c>
      <c r="I30" s="16">
        <v>0</v>
      </c>
      <c r="J30" s="16">
        <v>0</v>
      </c>
      <c r="K30" s="16">
        <v>0.06</v>
      </c>
      <c r="L30" s="16"/>
      <c r="M30" s="16">
        <v>-2.0000000000000001E-4</v>
      </c>
      <c r="N30" s="16">
        <v>-5.0000000000000001E-4</v>
      </c>
      <c r="O30" s="16">
        <v>-3.2000000000000002E-3</v>
      </c>
      <c r="P30" s="16">
        <v>0.08</v>
      </c>
      <c r="Q30" s="16">
        <v>0</v>
      </c>
      <c r="R30" s="16">
        <v>0</v>
      </c>
      <c r="S30" s="16">
        <v>0.02</v>
      </c>
      <c r="T30" s="16"/>
      <c r="U30" s="17" t="s">
        <v>35</v>
      </c>
      <c r="V30" s="17"/>
      <c r="W30" s="12"/>
    </row>
    <row r="31" spans="1:23" ht="20.100000000000001" customHeight="1" x14ac:dyDescent="0.2">
      <c r="A31" s="12" t="s">
        <v>15</v>
      </c>
      <c r="B31" s="12" t="s">
        <v>7</v>
      </c>
      <c r="C31" s="13">
        <v>1997</v>
      </c>
      <c r="E31" s="16">
        <v>0.03</v>
      </c>
      <c r="F31" s="16">
        <v>4.2000000000000003E-2</v>
      </c>
      <c r="G31" s="16">
        <v>-8.6999999999999994E-2</v>
      </c>
      <c r="H31" s="16">
        <v>5.8999999999999995</v>
      </c>
      <c r="I31" s="16">
        <v>0</v>
      </c>
      <c r="J31" s="16">
        <v>0</v>
      </c>
      <c r="K31" s="16">
        <v>0</v>
      </c>
      <c r="L31" s="16"/>
      <c r="M31" s="16">
        <v>0</v>
      </c>
      <c r="N31" s="16">
        <v>-5.9999999999999995E-4</v>
      </c>
      <c r="O31" s="16">
        <v>-1.4000000000000002E-3</v>
      </c>
      <c r="P31" s="16">
        <v>0</v>
      </c>
      <c r="Q31" s="16">
        <v>0</v>
      </c>
      <c r="R31" s="16">
        <v>0</v>
      </c>
      <c r="S31" s="16">
        <v>0.02</v>
      </c>
      <c r="T31" s="16"/>
      <c r="U31" s="17" t="s">
        <v>35</v>
      </c>
      <c r="V31" s="17"/>
      <c r="W31" s="12"/>
    </row>
    <row r="32" spans="1:23" ht="20.100000000000001" customHeight="1" x14ac:dyDescent="0.2">
      <c r="A32" s="12" t="s">
        <v>14</v>
      </c>
      <c r="B32" s="12" t="s">
        <v>7</v>
      </c>
      <c r="C32" s="13">
        <v>1988</v>
      </c>
      <c r="E32" s="16">
        <v>2.3E-2</v>
      </c>
      <c r="F32" s="16">
        <v>3.6000000000000004E-2</v>
      </c>
      <c r="G32" s="16">
        <v>-6.8000000000000005E-2</v>
      </c>
      <c r="H32" s="16">
        <v>4.3000000000000007</v>
      </c>
      <c r="I32" s="16">
        <v>0</v>
      </c>
      <c r="J32" s="16">
        <v>0</v>
      </c>
      <c r="K32" s="16">
        <v>0</v>
      </c>
      <c r="L32" s="16"/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/>
      <c r="U32" s="17" t="s">
        <v>35</v>
      </c>
      <c r="V32" s="17"/>
      <c r="W32" s="12"/>
    </row>
    <row r="33" spans="1:23" ht="20.100000000000001" customHeight="1" x14ac:dyDescent="0.2">
      <c r="A33" s="12" t="s">
        <v>13</v>
      </c>
      <c r="B33" s="12" t="s">
        <v>7</v>
      </c>
      <c r="C33" s="13">
        <v>1988</v>
      </c>
      <c r="E33" s="16">
        <v>2.3E-2</v>
      </c>
      <c r="F33" s="16">
        <v>3.6000000000000004E-2</v>
      </c>
      <c r="G33" s="16">
        <v>-6.8000000000000005E-2</v>
      </c>
      <c r="H33" s="16">
        <v>4.3000000000000007</v>
      </c>
      <c r="I33" s="16">
        <v>0</v>
      </c>
      <c r="J33" s="16">
        <v>0</v>
      </c>
      <c r="K33" s="16">
        <v>0</v>
      </c>
      <c r="L33" s="16"/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/>
      <c r="U33" s="17" t="s">
        <v>35</v>
      </c>
      <c r="V33" s="17"/>
      <c r="W33" s="12"/>
    </row>
    <row r="34" spans="1:23" ht="20.100000000000001" customHeight="1" x14ac:dyDescent="0.2">
      <c r="A34" s="12" t="s">
        <v>12</v>
      </c>
      <c r="B34" s="12" t="s">
        <v>7</v>
      </c>
      <c r="C34" s="13">
        <v>1988</v>
      </c>
      <c r="E34" s="16">
        <v>2.3E-2</v>
      </c>
      <c r="F34" s="16">
        <v>3.6000000000000004E-2</v>
      </c>
      <c r="G34" s="16">
        <v>-6.8000000000000005E-2</v>
      </c>
      <c r="H34" s="16">
        <v>4.3000000000000007</v>
      </c>
      <c r="I34" s="16">
        <v>0</v>
      </c>
      <c r="J34" s="16">
        <v>0</v>
      </c>
      <c r="K34" s="16">
        <v>0</v>
      </c>
      <c r="L34" s="16"/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/>
      <c r="U34" s="17" t="s">
        <v>35</v>
      </c>
      <c r="V34" s="17"/>
      <c r="W34" s="12"/>
    </row>
    <row r="35" spans="1:23" ht="20.100000000000001" customHeight="1" x14ac:dyDescent="0.2">
      <c r="A35" s="12" t="s">
        <v>11</v>
      </c>
      <c r="B35" s="12" t="s">
        <v>7</v>
      </c>
      <c r="C35" s="13">
        <v>1988</v>
      </c>
      <c r="E35" s="16">
        <v>1.9E-2</v>
      </c>
      <c r="F35" s="16">
        <v>4.0999999999999995E-2</v>
      </c>
      <c r="G35" s="16">
        <v>-5.2999999999999999E-2</v>
      </c>
      <c r="H35" s="16">
        <v>3.9000000000000008</v>
      </c>
      <c r="I35" s="16">
        <v>0.39</v>
      </c>
      <c r="J35" s="16">
        <v>-0.8</v>
      </c>
      <c r="K35" s="16">
        <v>0.96</v>
      </c>
      <c r="L35" s="16"/>
      <c r="M35" s="16">
        <v>2.8999999999999998E-3</v>
      </c>
      <c r="N35" s="16">
        <v>-4.0000000000000002E-4</v>
      </c>
      <c r="O35" s="16">
        <v>-8.0000000000000004E-4</v>
      </c>
      <c r="P35" s="16">
        <v>0</v>
      </c>
      <c r="Q35" s="16">
        <v>0.11</v>
      </c>
      <c r="R35" s="16">
        <v>0.19</v>
      </c>
      <c r="S35" s="16">
        <v>-0.05</v>
      </c>
      <c r="T35" s="16"/>
      <c r="U35" s="17" t="s">
        <v>35</v>
      </c>
      <c r="V35" s="17"/>
      <c r="W35" s="12"/>
    </row>
    <row r="36" spans="1:23" ht="20.100000000000001" customHeight="1" x14ac:dyDescent="0.2">
      <c r="A36" s="12" t="s">
        <v>10</v>
      </c>
      <c r="B36" s="12" t="s">
        <v>7</v>
      </c>
      <c r="C36" s="13">
        <v>1988</v>
      </c>
      <c r="E36" s="16">
        <v>1.7000000000000001E-2</v>
      </c>
      <c r="F36" s="16">
        <v>3.4000000000000002E-2</v>
      </c>
      <c r="G36" s="16">
        <v>-0.06</v>
      </c>
      <c r="H36" s="16">
        <v>5.1000000000000005</v>
      </c>
      <c r="I36" s="16">
        <v>0</v>
      </c>
      <c r="J36" s="16">
        <v>0</v>
      </c>
      <c r="K36" s="16">
        <v>0</v>
      </c>
      <c r="L36" s="16"/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/>
      <c r="U36" s="17" t="s">
        <v>35</v>
      </c>
      <c r="V36" s="17"/>
      <c r="W36" s="12"/>
    </row>
    <row r="37" spans="1:23" ht="20.100000000000001" customHeight="1" x14ac:dyDescent="0.2">
      <c r="A37" s="12" t="s">
        <v>9</v>
      </c>
      <c r="B37" s="12" t="s">
        <v>7</v>
      </c>
      <c r="C37" s="13">
        <v>1988</v>
      </c>
      <c r="E37" s="16">
        <v>6.0000000000000001E-3</v>
      </c>
      <c r="F37" s="16">
        <v>0.02</v>
      </c>
      <c r="G37" s="16">
        <v>-5.4000000000000006E-2</v>
      </c>
      <c r="H37" s="16">
        <v>3.6999999999999997</v>
      </c>
      <c r="I37" s="16">
        <v>0</v>
      </c>
      <c r="J37" s="16">
        <v>0</v>
      </c>
      <c r="K37" s="16">
        <v>0</v>
      </c>
      <c r="L37" s="16"/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/>
      <c r="U37" s="17" t="s">
        <v>35</v>
      </c>
      <c r="V37" s="17"/>
      <c r="W37" s="12"/>
    </row>
    <row r="38" spans="1:23" ht="20.100000000000001" customHeight="1" x14ac:dyDescent="0.2">
      <c r="A38" s="12" t="s">
        <v>8</v>
      </c>
      <c r="B38" s="12" t="s">
        <v>7</v>
      </c>
      <c r="C38" s="13">
        <v>1988</v>
      </c>
      <c r="E38" s="16">
        <v>5.0000000000000001E-3</v>
      </c>
      <c r="F38" s="16">
        <v>2.4E-2</v>
      </c>
      <c r="G38" s="16">
        <v>-3.7999999999999999E-2</v>
      </c>
      <c r="H38" s="16">
        <v>3.4000000000000004</v>
      </c>
      <c r="I38" s="16">
        <v>0</v>
      </c>
      <c r="J38" s="16">
        <v>0</v>
      </c>
      <c r="K38" s="16">
        <v>0</v>
      </c>
      <c r="L38" s="16"/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/>
      <c r="U38" s="17" t="s">
        <v>35</v>
      </c>
      <c r="V38" s="17"/>
      <c r="W38" s="12"/>
    </row>
    <row r="39" spans="1:23" ht="20.100000000000001" customHeight="1" x14ac:dyDescent="0.2">
      <c r="L39" s="16"/>
      <c r="T39" s="16"/>
      <c r="U39" s="17"/>
      <c r="V39" s="17"/>
      <c r="W39" s="12"/>
    </row>
    <row r="40" spans="1:23" ht="20.100000000000001" customHeight="1" x14ac:dyDescent="0.2">
      <c r="A40" s="20" t="s">
        <v>16</v>
      </c>
      <c r="B40" s="20" t="s">
        <v>78</v>
      </c>
      <c r="C40" s="13">
        <v>1989</v>
      </c>
      <c r="E40" s="16">
        <v>5.6000000000000001E-2</v>
      </c>
      <c r="F40" s="16">
        <v>4.8000000000000001E-2</v>
      </c>
      <c r="G40" s="16">
        <v>-3.6999999999999998E-2</v>
      </c>
      <c r="H40" s="16">
        <v>0</v>
      </c>
      <c r="I40" s="16">
        <v>0</v>
      </c>
      <c r="J40" s="16">
        <v>0</v>
      </c>
      <c r="K40" s="16">
        <v>0</v>
      </c>
      <c r="L40" s="16"/>
      <c r="M40" s="16">
        <v>0</v>
      </c>
      <c r="N40" s="16">
        <v>0</v>
      </c>
      <c r="O40" s="16">
        <v>0</v>
      </c>
      <c r="P40" s="16">
        <v>0</v>
      </c>
      <c r="Q40" s="16">
        <v>5.3999999999999999E-2</v>
      </c>
      <c r="R40" s="16">
        <v>0.51800000000000002</v>
      </c>
      <c r="S40" s="16">
        <v>-0.78100000000000003</v>
      </c>
      <c r="T40" s="16"/>
      <c r="U40" s="19" t="s">
        <v>35</v>
      </c>
      <c r="V40" s="31" t="s">
        <v>75</v>
      </c>
      <c r="W40" s="12"/>
    </row>
    <row r="41" spans="1:23" ht="20.100000000000001" customHeight="1" x14ac:dyDescent="0.2">
      <c r="A41" s="12" t="s">
        <v>15</v>
      </c>
      <c r="B41" s="12" t="s">
        <v>64</v>
      </c>
      <c r="C41" s="13">
        <v>1989</v>
      </c>
      <c r="E41" s="16">
        <v>5.3999999999999999E-2</v>
      </c>
      <c r="F41" s="16">
        <v>5.0999999999999997E-2</v>
      </c>
      <c r="G41" s="16">
        <v>-4.8000000000000001E-2</v>
      </c>
      <c r="H41" s="16">
        <v>0</v>
      </c>
      <c r="I41" s="16">
        <v>0</v>
      </c>
      <c r="J41" s="16">
        <v>0</v>
      </c>
      <c r="K41" s="16">
        <v>0</v>
      </c>
      <c r="L41" s="16"/>
      <c r="M41" s="16">
        <v>0</v>
      </c>
      <c r="N41" s="16">
        <v>0</v>
      </c>
      <c r="O41" s="16">
        <v>0</v>
      </c>
      <c r="P41" s="16">
        <v>0</v>
      </c>
      <c r="Q41" s="16">
        <v>8.1000000000000003E-2</v>
      </c>
      <c r="R41" s="16">
        <v>0.49</v>
      </c>
      <c r="S41" s="16">
        <v>-0.79200000000000004</v>
      </c>
      <c r="T41" s="16"/>
      <c r="U41" s="17" t="s">
        <v>35</v>
      </c>
      <c r="V41" s="17"/>
      <c r="W41" s="12"/>
    </row>
    <row r="42" spans="1:23" ht="20.100000000000001" customHeight="1" x14ac:dyDescent="0.2">
      <c r="A42" s="12" t="s">
        <v>14</v>
      </c>
      <c r="B42" s="20" t="s">
        <v>79</v>
      </c>
      <c r="C42" s="13">
        <v>1989</v>
      </c>
      <c r="E42" s="16">
        <v>4.1000000000000002E-2</v>
      </c>
      <c r="F42" s="16">
        <v>4.1000000000000002E-2</v>
      </c>
      <c r="G42" s="16">
        <v>-4.9000000000000002E-2</v>
      </c>
      <c r="H42" s="16">
        <v>0</v>
      </c>
      <c r="I42" s="16">
        <v>0</v>
      </c>
      <c r="J42" s="16">
        <v>0</v>
      </c>
      <c r="K42" s="16">
        <v>0</v>
      </c>
      <c r="L42" s="16"/>
      <c r="M42" s="16">
        <v>0</v>
      </c>
      <c r="N42" s="16">
        <v>0</v>
      </c>
      <c r="O42" s="16">
        <v>0</v>
      </c>
      <c r="P42" s="16">
        <v>0</v>
      </c>
      <c r="Q42" s="16">
        <v>0.2</v>
      </c>
      <c r="R42" s="16">
        <v>0.5</v>
      </c>
      <c r="S42" s="16">
        <v>-0.65</v>
      </c>
      <c r="T42" s="16"/>
      <c r="U42" s="17" t="s">
        <v>35</v>
      </c>
      <c r="V42" s="17"/>
      <c r="W42" s="12"/>
    </row>
    <row r="43" spans="1:23" ht="20.100000000000001" customHeight="1" x14ac:dyDescent="0.2">
      <c r="A43" s="12" t="s">
        <v>13</v>
      </c>
      <c r="B43" s="20" t="s">
        <v>80</v>
      </c>
      <c r="C43" s="13">
        <v>1989</v>
      </c>
      <c r="E43" s="16">
        <v>4.1000000000000002E-2</v>
      </c>
      <c r="F43" s="16">
        <v>4.1000000000000002E-2</v>
      </c>
      <c r="G43" s="16">
        <v>-4.9000000000000002E-2</v>
      </c>
      <c r="H43" s="16">
        <v>0</v>
      </c>
      <c r="I43" s="16">
        <v>0</v>
      </c>
      <c r="J43" s="16">
        <v>0</v>
      </c>
      <c r="K43" s="16">
        <v>0</v>
      </c>
      <c r="L43" s="16"/>
      <c r="M43" s="16">
        <v>0</v>
      </c>
      <c r="N43" s="16">
        <v>0</v>
      </c>
      <c r="O43" s="16">
        <v>0</v>
      </c>
      <c r="P43" s="16">
        <v>0</v>
      </c>
      <c r="Q43" s="16">
        <v>0.2</v>
      </c>
      <c r="R43" s="16">
        <v>0.5</v>
      </c>
      <c r="S43" s="16">
        <v>-0.65</v>
      </c>
      <c r="T43" s="16"/>
      <c r="U43" s="17" t="s">
        <v>35</v>
      </c>
      <c r="V43" s="17"/>
      <c r="W43" s="12"/>
    </row>
    <row r="44" spans="1:23" ht="20.100000000000001" customHeight="1" x14ac:dyDescent="0.2">
      <c r="A44" s="12" t="s">
        <v>12</v>
      </c>
      <c r="B44" s="20" t="s">
        <v>81</v>
      </c>
      <c r="C44" s="13">
        <v>1989</v>
      </c>
      <c r="E44" s="16">
        <v>4.1000000000000002E-2</v>
      </c>
      <c r="F44" s="16">
        <v>4.1000000000000002E-2</v>
      </c>
      <c r="G44" s="16">
        <v>-4.9000000000000002E-2</v>
      </c>
      <c r="H44" s="16">
        <v>0</v>
      </c>
      <c r="I44" s="16">
        <v>0</v>
      </c>
      <c r="J44" s="16">
        <v>0</v>
      </c>
      <c r="K44" s="16">
        <v>0</v>
      </c>
      <c r="L44" s="16"/>
      <c r="M44" s="16">
        <v>0</v>
      </c>
      <c r="N44" s="16">
        <v>0</v>
      </c>
      <c r="O44" s="16">
        <v>0</v>
      </c>
      <c r="P44" s="16">
        <v>0</v>
      </c>
      <c r="Q44" s="16">
        <v>0.2</v>
      </c>
      <c r="R44" s="16">
        <v>0.5</v>
      </c>
      <c r="S44" s="16">
        <v>-0.65</v>
      </c>
      <c r="T44" s="16"/>
      <c r="U44" s="17" t="s">
        <v>35</v>
      </c>
      <c r="V44" s="17"/>
      <c r="W44" s="12"/>
    </row>
    <row r="45" spans="1:23" ht="20.100000000000001" customHeight="1" x14ac:dyDescent="0.2">
      <c r="A45" s="12" t="s">
        <v>11</v>
      </c>
      <c r="B45" s="20" t="s">
        <v>82</v>
      </c>
      <c r="C45" s="13">
        <v>1989</v>
      </c>
      <c r="E45" s="16">
        <v>1.9E-2</v>
      </c>
      <c r="F45" s="16">
        <v>5.2999999999999999E-2</v>
      </c>
      <c r="G45" s="16">
        <v>-2.1000000000000001E-2</v>
      </c>
      <c r="H45" s="16">
        <v>0</v>
      </c>
      <c r="I45" s="16">
        <v>0</v>
      </c>
      <c r="J45" s="16">
        <v>0</v>
      </c>
      <c r="K45" s="16">
        <v>0</v>
      </c>
      <c r="L45" s="16"/>
      <c r="M45" s="16">
        <v>0</v>
      </c>
      <c r="N45" s="16">
        <v>0</v>
      </c>
      <c r="O45" s="16">
        <v>0</v>
      </c>
      <c r="P45" s="16">
        <v>0</v>
      </c>
      <c r="Q45" s="16">
        <v>0.32</v>
      </c>
      <c r="R45" s="16">
        <v>0.78</v>
      </c>
      <c r="S45" s="16">
        <v>-0.67</v>
      </c>
      <c r="T45" s="16"/>
      <c r="U45" s="17" t="s">
        <v>35</v>
      </c>
      <c r="V45" s="17"/>
      <c r="W45" s="12"/>
    </row>
    <row r="46" spans="1:23" ht="20.100000000000001" customHeight="1" x14ac:dyDescent="0.2">
      <c r="A46" s="12" t="s">
        <v>10</v>
      </c>
      <c r="B46" s="20" t="s">
        <v>83</v>
      </c>
      <c r="C46" s="13">
        <v>1989</v>
      </c>
      <c r="E46" s="16">
        <v>3.7999999999999999E-2</v>
      </c>
      <c r="F46" s="16">
        <v>0.04</v>
      </c>
      <c r="G46" s="16">
        <v>-3.6999999999999998E-2</v>
      </c>
      <c r="H46" s="16">
        <v>0</v>
      </c>
      <c r="I46" s="16">
        <v>0</v>
      </c>
      <c r="J46" s="16">
        <v>0</v>
      </c>
      <c r="K46" s="16">
        <v>0</v>
      </c>
      <c r="L46" s="16"/>
      <c r="M46" s="16">
        <v>0</v>
      </c>
      <c r="N46" s="16">
        <v>0</v>
      </c>
      <c r="O46" s="16">
        <v>0</v>
      </c>
      <c r="P46" s="16">
        <v>0</v>
      </c>
      <c r="Q46" s="16">
        <v>0.21</v>
      </c>
      <c r="R46" s="16">
        <v>0.52</v>
      </c>
      <c r="S46" s="16">
        <v>-0.68</v>
      </c>
      <c r="T46" s="16"/>
      <c r="U46" s="17" t="s">
        <v>35</v>
      </c>
      <c r="V46" s="17"/>
      <c r="W46" s="12"/>
    </row>
    <row r="47" spans="1:23" ht="20.100000000000001" customHeight="1" x14ac:dyDescent="0.2">
      <c r="A47" s="12" t="s">
        <v>9</v>
      </c>
      <c r="B47" s="20" t="s">
        <v>84</v>
      </c>
      <c r="C47" s="13">
        <v>1989</v>
      </c>
      <c r="E47" s="16">
        <v>2.1000000000000001E-2</v>
      </c>
      <c r="F47" s="16">
        <v>2.5000000000000001E-2</v>
      </c>
      <c r="G47" s="16">
        <v>-3.6999999999999998E-2</v>
      </c>
      <c r="H47" s="16">
        <v>0</v>
      </c>
      <c r="I47" s="16">
        <v>0</v>
      </c>
      <c r="J47" s="16">
        <v>0</v>
      </c>
      <c r="K47" s="16">
        <v>0</v>
      </c>
      <c r="L47" s="16"/>
      <c r="M47" s="16">
        <v>0</v>
      </c>
      <c r="N47" s="16">
        <v>0</v>
      </c>
      <c r="O47" s="16">
        <v>0</v>
      </c>
      <c r="P47" s="16">
        <v>0</v>
      </c>
      <c r="Q47" s="16">
        <v>0.21</v>
      </c>
      <c r="R47" s="16">
        <v>0.52</v>
      </c>
      <c r="S47" s="16">
        <v>-0.68</v>
      </c>
      <c r="T47" s="16"/>
      <c r="U47" s="17" t="s">
        <v>35</v>
      </c>
      <c r="V47" s="17"/>
      <c r="W47" s="12"/>
    </row>
    <row r="48" spans="1:23" ht="20.100000000000001" customHeight="1" x14ac:dyDescent="0.2">
      <c r="A48" s="12" t="s">
        <v>8</v>
      </c>
      <c r="B48" s="20" t="s">
        <v>85</v>
      </c>
      <c r="C48" s="13">
        <v>1989</v>
      </c>
      <c r="E48" s="16">
        <v>1.9E-2</v>
      </c>
      <c r="F48" s="16">
        <v>2.8000000000000001E-2</v>
      </c>
      <c r="G48" s="16">
        <v>-2.3E-2</v>
      </c>
      <c r="H48" s="16">
        <v>0</v>
      </c>
      <c r="I48" s="16">
        <v>0</v>
      </c>
      <c r="J48" s="16">
        <v>0</v>
      </c>
      <c r="K48" s="16">
        <v>0</v>
      </c>
      <c r="L48" s="16"/>
      <c r="M48" s="16">
        <v>0</v>
      </c>
      <c r="N48" s="16">
        <v>0</v>
      </c>
      <c r="O48" s="16">
        <v>0</v>
      </c>
      <c r="P48" s="16">
        <v>0</v>
      </c>
      <c r="Q48" s="16">
        <v>0.11</v>
      </c>
      <c r="R48" s="16">
        <v>0.56999999999999995</v>
      </c>
      <c r="S48" s="16">
        <v>-0.71</v>
      </c>
      <c r="T48" s="16"/>
      <c r="U48" s="17" t="s">
        <v>35</v>
      </c>
      <c r="V48" s="17"/>
      <c r="W48" s="12"/>
    </row>
    <row r="49" spans="1:23" ht="20.100000000000001" customHeight="1" x14ac:dyDescent="0.2">
      <c r="A49" s="20" t="s">
        <v>7</v>
      </c>
      <c r="B49" s="20" t="s">
        <v>86</v>
      </c>
      <c r="C49" s="13">
        <v>1989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/>
      <c r="M49" s="16">
        <v>0</v>
      </c>
      <c r="N49" s="16">
        <v>0</v>
      </c>
      <c r="O49" s="16">
        <v>0</v>
      </c>
      <c r="P49" s="16">
        <v>0</v>
      </c>
      <c r="Q49" s="16">
        <v>0.11</v>
      </c>
      <c r="R49" s="16">
        <v>0.56999999999999995</v>
      </c>
      <c r="S49" s="16">
        <v>-0.71</v>
      </c>
      <c r="T49" s="16"/>
      <c r="U49" s="17" t="s">
        <v>35</v>
      </c>
      <c r="V49" s="17"/>
      <c r="W49" s="12"/>
    </row>
    <row r="50" spans="1:23" ht="20.100000000000001" customHeight="1" x14ac:dyDescent="0.2">
      <c r="L50" s="16"/>
      <c r="T50" s="16"/>
      <c r="U50" s="17"/>
      <c r="V50" s="17"/>
      <c r="W50" s="12"/>
    </row>
    <row r="51" spans="1:23" ht="20.100000000000001" customHeight="1" x14ac:dyDescent="0.2">
      <c r="A51" s="21" t="s">
        <v>60</v>
      </c>
    </row>
    <row r="52" spans="1:23" ht="20.100000000000001" customHeight="1" x14ac:dyDescent="0.2">
      <c r="A52" s="21" t="s">
        <v>61</v>
      </c>
    </row>
    <row r="53" spans="1:23" ht="20.100000000000001" customHeight="1" x14ac:dyDescent="0.2">
      <c r="A53" s="21" t="s">
        <v>62</v>
      </c>
    </row>
    <row r="55" spans="1:23" s="29" customFormat="1" ht="20.100000000000001" customHeight="1" x14ac:dyDescent="0.2">
      <c r="A55" s="24" t="s">
        <v>63</v>
      </c>
      <c r="B55" s="25"/>
      <c r="C55" s="26"/>
      <c r="D55" s="25"/>
      <c r="E55" s="27"/>
      <c r="F55" s="27"/>
      <c r="G55" s="27"/>
      <c r="H55" s="27"/>
      <c r="I55" s="27"/>
      <c r="J55" s="27"/>
      <c r="K55" s="27"/>
      <c r="L55" s="28"/>
      <c r="M55" s="27"/>
      <c r="N55" s="27"/>
      <c r="O55" s="27"/>
      <c r="P55" s="27"/>
      <c r="Q55" s="27"/>
      <c r="R55" s="27"/>
      <c r="S55" s="27"/>
      <c r="T55" s="25"/>
    </row>
    <row r="57" spans="1:23" ht="20.100000000000001" customHeight="1" x14ac:dyDescent="0.2">
      <c r="A57" s="12" t="s">
        <v>25</v>
      </c>
      <c r="B57" s="12" t="s">
        <v>15</v>
      </c>
      <c r="C57" s="13">
        <v>2000</v>
      </c>
      <c r="E57" s="16">
        <f>E18+M18*($C57-$C18)-E$20-M$20*($C57-$C$20)</f>
        <v>-1.9000000000000024E-3</v>
      </c>
      <c r="F57" s="16">
        <f t="shared" ref="F57:K57" si="0">F18+N18*($C57-$C18)-F$20-N$20*($C57-$C$20)</f>
        <v>-1.699999999999996E-3</v>
      </c>
      <c r="G57" s="16">
        <f t="shared" si="0"/>
        <v>-1.0500000000000004E-2</v>
      </c>
      <c r="H57" s="16">
        <f t="shared" si="0"/>
        <v>1.34</v>
      </c>
      <c r="I57" s="16">
        <f t="shared" si="0"/>
        <v>0</v>
      </c>
      <c r="J57" s="16">
        <f t="shared" si="0"/>
        <v>0</v>
      </c>
      <c r="K57" s="16">
        <f t="shared" si="0"/>
        <v>0</v>
      </c>
      <c r="L57" s="16"/>
      <c r="M57" s="16">
        <f>M18-M$20</f>
        <v>1E-4</v>
      </c>
      <c r="N57" s="16">
        <f t="shared" ref="N57:S57" si="1">N18-N$20</f>
        <v>1.0000000000000005E-4</v>
      </c>
      <c r="O57" s="16">
        <f t="shared" si="1"/>
        <v>-1.8E-3</v>
      </c>
      <c r="P57" s="16">
        <f t="shared" si="1"/>
        <v>0.08</v>
      </c>
      <c r="Q57" s="16">
        <f t="shared" si="1"/>
        <v>0</v>
      </c>
      <c r="R57" s="16">
        <f t="shared" si="1"/>
        <v>0</v>
      </c>
      <c r="S57" s="16">
        <f t="shared" si="1"/>
        <v>0</v>
      </c>
      <c r="T57" s="16"/>
      <c r="U57" s="32" t="s">
        <v>76</v>
      </c>
      <c r="V57" s="19"/>
      <c r="W57" s="12"/>
    </row>
    <row r="58" spans="1:23" ht="20.100000000000001" customHeight="1" x14ac:dyDescent="0.2">
      <c r="A58" s="12" t="s">
        <v>16</v>
      </c>
      <c r="B58" s="12" t="s">
        <v>15</v>
      </c>
      <c r="C58" s="13">
        <v>2000</v>
      </c>
      <c r="E58" s="16">
        <f t="shared" ref="E58:K58" si="2">E19+M19*($C58-$C19)-E$20-M$20*($C58-$C$20)</f>
        <v>9.9999999999995925E-5</v>
      </c>
      <c r="F58" s="16">
        <f t="shared" si="2"/>
        <v>-7.9999999999999798E-4</v>
      </c>
      <c r="G58" s="16">
        <f t="shared" si="2"/>
        <v>-5.8000000000000083E-3</v>
      </c>
      <c r="H58" s="16">
        <f t="shared" si="2"/>
        <v>0.39999999999999969</v>
      </c>
      <c r="I58" s="16">
        <f t="shared" si="2"/>
        <v>0</v>
      </c>
      <c r="J58" s="16">
        <f t="shared" si="2"/>
        <v>0</v>
      </c>
      <c r="K58" s="16">
        <f t="shared" si="2"/>
        <v>0</v>
      </c>
      <c r="L58" s="16"/>
      <c r="M58" s="16">
        <f t="shared" ref="M58:S58" si="3">M19-M$20</f>
        <v>-1.9999999999999998E-4</v>
      </c>
      <c r="N58" s="16">
        <f t="shared" si="3"/>
        <v>1.0000000000000005E-4</v>
      </c>
      <c r="O58" s="16">
        <f t="shared" si="3"/>
        <v>-1.8E-3</v>
      </c>
      <c r="P58" s="16">
        <f t="shared" si="3"/>
        <v>0.08</v>
      </c>
      <c r="Q58" s="16">
        <f t="shared" si="3"/>
        <v>0</v>
      </c>
      <c r="R58" s="16">
        <f t="shared" si="3"/>
        <v>0</v>
      </c>
      <c r="S58" s="16">
        <f t="shared" si="3"/>
        <v>0</v>
      </c>
      <c r="T58" s="16"/>
      <c r="U58" s="32" t="s">
        <v>76</v>
      </c>
      <c r="V58" s="19"/>
      <c r="W58" s="12"/>
    </row>
    <row r="59" spans="1:23" ht="20.100000000000001" customHeight="1" x14ac:dyDescent="0.2">
      <c r="A59" s="12" t="s">
        <v>15</v>
      </c>
      <c r="B59" s="12" t="s">
        <v>15</v>
      </c>
      <c r="C59" s="13">
        <v>2000</v>
      </c>
      <c r="E59" s="16">
        <f t="shared" ref="E59:K59" si="4">E20+M20*($C59-$C20)-E$20-M$20*($C59-$C$20)</f>
        <v>0</v>
      </c>
      <c r="F59" s="16">
        <f t="shared" si="4"/>
        <v>-2.8189256484623115E-18</v>
      </c>
      <c r="G59" s="16">
        <f t="shared" si="4"/>
        <v>0</v>
      </c>
      <c r="H59" s="16">
        <f t="shared" si="4"/>
        <v>2.4980018054066022E-16</v>
      </c>
      <c r="I59" s="16">
        <f t="shared" si="4"/>
        <v>0</v>
      </c>
      <c r="J59" s="16">
        <f t="shared" si="4"/>
        <v>0</v>
      </c>
      <c r="K59" s="16">
        <f t="shared" si="4"/>
        <v>0</v>
      </c>
      <c r="L59" s="16"/>
      <c r="M59" s="16">
        <f t="shared" ref="M59:S59" si="5">M20-M$20</f>
        <v>0</v>
      </c>
      <c r="N59" s="16">
        <f t="shared" si="5"/>
        <v>0</v>
      </c>
      <c r="O59" s="16">
        <f t="shared" si="5"/>
        <v>0</v>
      </c>
      <c r="P59" s="16">
        <f t="shared" si="5"/>
        <v>0</v>
      </c>
      <c r="Q59" s="16">
        <f t="shared" si="5"/>
        <v>0</v>
      </c>
      <c r="R59" s="16">
        <f t="shared" si="5"/>
        <v>0</v>
      </c>
      <c r="S59" s="16">
        <f t="shared" si="5"/>
        <v>0</v>
      </c>
      <c r="T59" s="16"/>
      <c r="U59" s="32" t="s">
        <v>76</v>
      </c>
      <c r="V59" s="19"/>
      <c r="W59" s="12"/>
    </row>
    <row r="60" spans="1:23" ht="20.100000000000001" customHeight="1" x14ac:dyDescent="0.2">
      <c r="A60" s="12" t="s">
        <v>14</v>
      </c>
      <c r="B60" s="12" t="s">
        <v>15</v>
      </c>
      <c r="C60" s="13">
        <v>2000</v>
      </c>
      <c r="E60" s="16">
        <f t="shared" ref="E60:K60" si="6">E21+M21*($C60-$C21)-E$20-M$20*($C60-$C$20)</f>
        <v>-6.7000000000000011E-3</v>
      </c>
      <c r="F60" s="16">
        <f t="shared" si="6"/>
        <v>-4.2999999999999939E-3</v>
      </c>
      <c r="G60" s="16">
        <f t="shared" si="6"/>
        <v>2.2700000000000005E-2</v>
      </c>
      <c r="H60" s="16">
        <f t="shared" si="6"/>
        <v>-1.5799999999999998</v>
      </c>
      <c r="I60" s="16">
        <f t="shared" si="6"/>
        <v>0</v>
      </c>
      <c r="J60" s="16">
        <f t="shared" si="6"/>
        <v>0</v>
      </c>
      <c r="K60" s="16">
        <f t="shared" si="6"/>
        <v>-0.06</v>
      </c>
      <c r="L60" s="16"/>
      <c r="M60" s="16">
        <f t="shared" ref="M60:S60" si="7">M21-M$20</f>
        <v>0</v>
      </c>
      <c r="N60" s="16">
        <f t="shared" si="7"/>
        <v>6.0000000000000006E-4</v>
      </c>
      <c r="O60" s="16">
        <f t="shared" si="7"/>
        <v>1.4000000000000002E-3</v>
      </c>
      <c r="P60" s="16">
        <f t="shared" si="7"/>
        <v>-0.01</v>
      </c>
      <c r="Q60" s="16">
        <f t="shared" si="7"/>
        <v>0</v>
      </c>
      <c r="R60" s="16">
        <f t="shared" si="7"/>
        <v>0</v>
      </c>
      <c r="S60" s="16">
        <f t="shared" si="7"/>
        <v>-0.02</v>
      </c>
      <c r="T60" s="16"/>
      <c r="U60" s="32" t="s">
        <v>76</v>
      </c>
      <c r="V60" s="19"/>
      <c r="W60" s="12"/>
    </row>
    <row r="61" spans="1:23" ht="20.100000000000001" customHeight="1" x14ac:dyDescent="0.2">
      <c r="A61" s="12" t="s">
        <v>13</v>
      </c>
      <c r="B61" s="12" t="s">
        <v>15</v>
      </c>
      <c r="C61" s="13">
        <v>2000</v>
      </c>
      <c r="E61" s="16">
        <f t="shared" ref="E61:K61" si="8">E22+M22*($C61-$C22)-E$20-M$20*($C61-$C$20)</f>
        <v>-6.7000000000000011E-3</v>
      </c>
      <c r="F61" s="16">
        <f t="shared" si="8"/>
        <v>-4.2999999999999939E-3</v>
      </c>
      <c r="G61" s="16">
        <f t="shared" si="8"/>
        <v>2.2700000000000005E-2</v>
      </c>
      <c r="H61" s="16">
        <f t="shared" si="8"/>
        <v>-1.5799999999999998</v>
      </c>
      <c r="I61" s="16">
        <f t="shared" si="8"/>
        <v>0</v>
      </c>
      <c r="J61" s="16">
        <f t="shared" si="8"/>
        <v>0</v>
      </c>
      <c r="K61" s="16">
        <f t="shared" si="8"/>
        <v>-0.06</v>
      </c>
      <c r="L61" s="16"/>
      <c r="M61" s="16">
        <f t="shared" ref="M61:S61" si="9">M22-M$20</f>
        <v>0</v>
      </c>
      <c r="N61" s="16">
        <f t="shared" si="9"/>
        <v>6.0000000000000006E-4</v>
      </c>
      <c r="O61" s="16">
        <f t="shared" si="9"/>
        <v>1.4000000000000002E-3</v>
      </c>
      <c r="P61" s="16">
        <f t="shared" si="9"/>
        <v>-0.01</v>
      </c>
      <c r="Q61" s="16">
        <f t="shared" si="9"/>
        <v>0</v>
      </c>
      <c r="R61" s="16">
        <f t="shared" si="9"/>
        <v>0</v>
      </c>
      <c r="S61" s="16">
        <f t="shared" si="9"/>
        <v>-0.02</v>
      </c>
      <c r="T61" s="16"/>
      <c r="U61" s="32" t="s">
        <v>76</v>
      </c>
      <c r="V61" s="19"/>
      <c r="W61" s="12"/>
    </row>
    <row r="62" spans="1:23" ht="20.100000000000001" customHeight="1" x14ac:dyDescent="0.2">
      <c r="A62" s="12" t="s">
        <v>12</v>
      </c>
      <c r="B62" s="12" t="s">
        <v>15</v>
      </c>
      <c r="C62" s="13">
        <v>2000</v>
      </c>
      <c r="E62" s="16">
        <f t="shared" ref="E62:K62" si="10">E23+M23*($C62-$C23)-E$20-M$20*($C62-$C$20)</f>
        <v>-6.7000000000000011E-3</v>
      </c>
      <c r="F62" s="16">
        <f t="shared" si="10"/>
        <v>-4.2999999999999939E-3</v>
      </c>
      <c r="G62" s="16">
        <f t="shared" si="10"/>
        <v>2.2700000000000005E-2</v>
      </c>
      <c r="H62" s="16">
        <f t="shared" si="10"/>
        <v>-1.5799999999999998</v>
      </c>
      <c r="I62" s="16">
        <f t="shared" si="10"/>
        <v>0</v>
      </c>
      <c r="J62" s="16">
        <f t="shared" si="10"/>
        <v>0</v>
      </c>
      <c r="K62" s="16">
        <f t="shared" si="10"/>
        <v>-0.06</v>
      </c>
      <c r="L62" s="16"/>
      <c r="M62" s="16">
        <f t="shared" ref="M62:S62" si="11">M23-M$20</f>
        <v>0</v>
      </c>
      <c r="N62" s="16">
        <f t="shared" si="11"/>
        <v>6.0000000000000006E-4</v>
      </c>
      <c r="O62" s="16">
        <f t="shared" si="11"/>
        <v>1.4000000000000002E-3</v>
      </c>
      <c r="P62" s="16">
        <f t="shared" si="11"/>
        <v>-0.01</v>
      </c>
      <c r="Q62" s="16">
        <f t="shared" si="11"/>
        <v>0</v>
      </c>
      <c r="R62" s="16">
        <f t="shared" si="11"/>
        <v>0</v>
      </c>
      <c r="S62" s="16">
        <f t="shared" si="11"/>
        <v>-0.02</v>
      </c>
      <c r="T62" s="16"/>
      <c r="U62" s="32" t="s">
        <v>76</v>
      </c>
      <c r="V62" s="19"/>
      <c r="W62" s="12"/>
    </row>
    <row r="63" spans="1:23" ht="20.100000000000001" customHeight="1" x14ac:dyDescent="0.2">
      <c r="A63" s="12" t="s">
        <v>11</v>
      </c>
      <c r="B63" s="12" t="s">
        <v>15</v>
      </c>
      <c r="C63" s="13">
        <v>2000</v>
      </c>
      <c r="E63" s="16">
        <f t="shared" ref="E63:K63" si="12">E24+M24*($C63-$C24)-E$20-M$20*($C63-$C$20)</f>
        <v>2.2099999999999995E-2</v>
      </c>
      <c r="F63" s="16">
        <f t="shared" si="12"/>
        <v>-4.0999999999999951E-3</v>
      </c>
      <c r="G63" s="16">
        <f t="shared" si="12"/>
        <v>2.8100000000000007E-2</v>
      </c>
      <c r="H63" s="16">
        <f t="shared" si="12"/>
        <v>-2.0699999999999998</v>
      </c>
      <c r="I63" s="16">
        <f t="shared" si="12"/>
        <v>1.7100000000000002</v>
      </c>
      <c r="J63" s="16">
        <f t="shared" si="12"/>
        <v>1.4800000000000002</v>
      </c>
      <c r="K63" s="16">
        <f t="shared" si="12"/>
        <v>0.29999999999999988</v>
      </c>
      <c r="L63" s="16"/>
      <c r="M63" s="16">
        <f t="shared" ref="M63:S63" si="13">M24-M$20</f>
        <v>2.8999999999999998E-3</v>
      </c>
      <c r="N63" s="16">
        <f t="shared" si="13"/>
        <v>1.9999999999999998E-4</v>
      </c>
      <c r="O63" s="16">
        <f t="shared" si="13"/>
        <v>6.0000000000000006E-4</v>
      </c>
      <c r="P63" s="16">
        <f t="shared" si="13"/>
        <v>-0.01</v>
      </c>
      <c r="Q63" s="16">
        <f t="shared" si="13"/>
        <v>0.11</v>
      </c>
      <c r="R63" s="16">
        <f t="shared" si="13"/>
        <v>0.19</v>
      </c>
      <c r="S63" s="16">
        <f t="shared" si="13"/>
        <v>-7.0000000000000007E-2</v>
      </c>
      <c r="T63" s="16"/>
      <c r="U63" s="32" t="s">
        <v>76</v>
      </c>
      <c r="V63" s="19"/>
      <c r="W63" s="12"/>
    </row>
    <row r="64" spans="1:23" ht="20.100000000000001" customHeight="1" x14ac:dyDescent="0.2">
      <c r="A64" s="12" t="s">
        <v>10</v>
      </c>
      <c r="B64" s="12" t="s">
        <v>15</v>
      </c>
      <c r="C64" s="13">
        <v>2000</v>
      </c>
      <c r="E64" s="16">
        <f t="shared" ref="E64:K64" si="14">E25+M25*($C64-$C25)-E$20-M$20*($C64-$C$20)</f>
        <v>-1.47E-2</v>
      </c>
      <c r="F64" s="16">
        <f t="shared" si="14"/>
        <v>-6.2999999999999957E-3</v>
      </c>
      <c r="G64" s="16">
        <f t="shared" si="14"/>
        <v>3.0699999999999998E-2</v>
      </c>
      <c r="H64" s="16">
        <f t="shared" si="14"/>
        <v>-0.86999999999999988</v>
      </c>
      <c r="I64" s="16">
        <f t="shared" si="14"/>
        <v>0</v>
      </c>
      <c r="J64" s="16">
        <f t="shared" si="14"/>
        <v>0</v>
      </c>
      <c r="K64" s="16">
        <f t="shared" si="14"/>
        <v>-0.06</v>
      </c>
      <c r="L64" s="16"/>
      <c r="M64" s="16">
        <f t="shared" ref="M64:S64" si="15">M25-M$20</f>
        <v>0</v>
      </c>
      <c r="N64" s="16">
        <f t="shared" si="15"/>
        <v>6.0000000000000006E-4</v>
      </c>
      <c r="O64" s="16">
        <f t="shared" si="15"/>
        <v>1.4000000000000002E-3</v>
      </c>
      <c r="P64" s="16">
        <f t="shared" si="15"/>
        <v>-0.01</v>
      </c>
      <c r="Q64" s="16">
        <f t="shared" si="15"/>
        <v>0</v>
      </c>
      <c r="R64" s="16">
        <f t="shared" si="15"/>
        <v>0</v>
      </c>
      <c r="S64" s="16">
        <f t="shared" si="15"/>
        <v>-0.02</v>
      </c>
      <c r="T64" s="16"/>
      <c r="U64" s="32" t="s">
        <v>76</v>
      </c>
      <c r="V64" s="19"/>
      <c r="W64" s="12"/>
    </row>
    <row r="65" spans="1:23" ht="20.100000000000001" customHeight="1" x14ac:dyDescent="0.2">
      <c r="A65" s="12" t="s">
        <v>9</v>
      </c>
      <c r="B65" s="12" t="s">
        <v>15</v>
      </c>
      <c r="C65" s="13">
        <v>2000</v>
      </c>
      <c r="E65" s="16">
        <f t="shared" ref="E65:K65" si="16">E26+M26*($C65-$C26)-E$20-M$20*($C65-$C$20)</f>
        <v>-2.6700000000000002E-2</v>
      </c>
      <c r="F65" s="16">
        <f t="shared" si="16"/>
        <v>-2.0299999999999995E-2</v>
      </c>
      <c r="G65" s="16">
        <f t="shared" si="16"/>
        <v>3.6700000000000003E-2</v>
      </c>
      <c r="H65" s="16">
        <f t="shared" si="16"/>
        <v>-2.2699999999999996</v>
      </c>
      <c r="I65" s="16">
        <f t="shared" si="16"/>
        <v>0</v>
      </c>
      <c r="J65" s="16">
        <f t="shared" si="16"/>
        <v>0</v>
      </c>
      <c r="K65" s="16">
        <f t="shared" si="16"/>
        <v>-0.06</v>
      </c>
      <c r="L65" s="16"/>
      <c r="M65" s="16">
        <f t="shared" ref="M65:S65" si="17">M26-M$20</f>
        <v>0</v>
      </c>
      <c r="N65" s="16">
        <f t="shared" si="17"/>
        <v>6.0000000000000006E-4</v>
      </c>
      <c r="O65" s="16">
        <f t="shared" si="17"/>
        <v>1.4000000000000002E-3</v>
      </c>
      <c r="P65" s="16">
        <f t="shared" si="17"/>
        <v>-0.01</v>
      </c>
      <c r="Q65" s="16">
        <f t="shared" si="17"/>
        <v>0</v>
      </c>
      <c r="R65" s="16">
        <f t="shared" si="17"/>
        <v>0</v>
      </c>
      <c r="S65" s="16">
        <f t="shared" si="17"/>
        <v>-0.02</v>
      </c>
      <c r="T65" s="16"/>
      <c r="U65" s="32" t="s">
        <v>76</v>
      </c>
      <c r="V65" s="19"/>
      <c r="W65" s="12"/>
    </row>
    <row r="66" spans="1:23" ht="20.100000000000001" customHeight="1" x14ac:dyDescent="0.2">
      <c r="A66" s="12" t="s">
        <v>8</v>
      </c>
      <c r="B66" s="12" t="s">
        <v>15</v>
      </c>
      <c r="C66" s="13">
        <v>2000</v>
      </c>
      <c r="E66" s="16">
        <f t="shared" ref="E66:K66" si="18">E27+M27*($C66-$C27)-E$20-M$20*($C66-$C$20)</f>
        <v>-2.4700000000000003E-2</v>
      </c>
      <c r="F66" s="16">
        <f t="shared" si="18"/>
        <v>-1.6299999999999999E-2</v>
      </c>
      <c r="G66" s="16">
        <f t="shared" si="18"/>
        <v>5.2700000000000004E-2</v>
      </c>
      <c r="H66" s="16">
        <f t="shared" si="18"/>
        <v>-2.57</v>
      </c>
      <c r="I66" s="16">
        <f t="shared" si="18"/>
        <v>0</v>
      </c>
      <c r="J66" s="16">
        <f t="shared" si="18"/>
        <v>0</v>
      </c>
      <c r="K66" s="16">
        <f t="shared" si="18"/>
        <v>-0.06</v>
      </c>
      <c r="L66" s="16"/>
      <c r="M66" s="16">
        <f t="shared" ref="M66:S66" si="19">M27-M$20</f>
        <v>0</v>
      </c>
      <c r="N66" s="16">
        <f t="shared" si="19"/>
        <v>6.0000000000000006E-4</v>
      </c>
      <c r="O66" s="16">
        <f t="shared" si="19"/>
        <v>1.4000000000000002E-3</v>
      </c>
      <c r="P66" s="16">
        <f t="shared" si="19"/>
        <v>-0.01</v>
      </c>
      <c r="Q66" s="16">
        <f t="shared" si="19"/>
        <v>0</v>
      </c>
      <c r="R66" s="16">
        <f t="shared" si="19"/>
        <v>0</v>
      </c>
      <c r="S66" s="16">
        <f t="shared" si="19"/>
        <v>-0.02</v>
      </c>
      <c r="T66" s="16"/>
      <c r="U66" s="32" t="s">
        <v>76</v>
      </c>
      <c r="V66" s="19"/>
      <c r="W66" s="12"/>
    </row>
    <row r="67" spans="1:23" ht="20.100000000000001" customHeight="1" x14ac:dyDescent="0.2">
      <c r="A67" s="20" t="s">
        <v>7</v>
      </c>
      <c r="B67" s="12" t="s">
        <v>15</v>
      </c>
      <c r="C67" s="13">
        <v>2000</v>
      </c>
      <c r="E67" s="16">
        <f t="shared" ref="E67:K67" si="20">E28+M28*($C67-$C28)-E$20-M$20*($C67-$C$20)</f>
        <v>-2.9700000000000004E-2</v>
      </c>
      <c r="F67" s="16">
        <f t="shared" si="20"/>
        <v>-4.0299999999999996E-2</v>
      </c>
      <c r="G67" s="16">
        <f t="shared" si="20"/>
        <v>9.0699999999999989E-2</v>
      </c>
      <c r="H67" s="16">
        <f t="shared" si="20"/>
        <v>-5.97</v>
      </c>
      <c r="I67" s="16">
        <f t="shared" si="20"/>
        <v>0</v>
      </c>
      <c r="J67" s="16">
        <f t="shared" si="20"/>
        <v>0</v>
      </c>
      <c r="K67" s="16">
        <f t="shared" si="20"/>
        <v>-0.06</v>
      </c>
      <c r="L67" s="16"/>
      <c r="M67" s="16">
        <f t="shared" ref="M67:S67" si="21">M28-M$20</f>
        <v>0</v>
      </c>
      <c r="N67" s="16">
        <f t="shared" si="21"/>
        <v>6.0000000000000006E-4</v>
      </c>
      <c r="O67" s="16">
        <f t="shared" si="21"/>
        <v>1.4000000000000002E-3</v>
      </c>
      <c r="P67" s="16">
        <f t="shared" si="21"/>
        <v>-0.01</v>
      </c>
      <c r="Q67" s="16">
        <f t="shared" si="21"/>
        <v>0</v>
      </c>
      <c r="R67" s="16">
        <f t="shared" si="21"/>
        <v>0</v>
      </c>
      <c r="S67" s="16">
        <f t="shared" si="21"/>
        <v>-0.02</v>
      </c>
      <c r="T67" s="16"/>
      <c r="U67" s="32" t="s">
        <v>76</v>
      </c>
      <c r="V67" s="19"/>
      <c r="W67" s="12"/>
    </row>
    <row r="68" spans="1:23" ht="20.100000000000001" customHeight="1" x14ac:dyDescent="0.2">
      <c r="L68" s="16"/>
      <c r="T68" s="16"/>
      <c r="U68" s="17"/>
      <c r="V68" s="17"/>
      <c r="W68" s="12"/>
    </row>
    <row r="69" spans="1:23" ht="20.100000000000001" customHeight="1" x14ac:dyDescent="0.2">
      <c r="A69" s="12" t="s">
        <v>25</v>
      </c>
      <c r="B69" s="12" t="s">
        <v>64</v>
      </c>
      <c r="C69" s="13">
        <v>2000</v>
      </c>
      <c r="E69" s="16">
        <f>E18+M18*($C69-$C18)-E$20-M$20*($C69-$C$20)+E$41+M$41*($C69-$C$41)</f>
        <v>5.2099999999999994E-2</v>
      </c>
      <c r="F69" s="16">
        <f t="shared" ref="F69:K69" si="22">F18+N18*($C69-$C18)-F$20-N$20*($C69-$C$20)+F$41+N$41*($C69-$C$41)</f>
        <v>4.9300000000000004E-2</v>
      </c>
      <c r="G69" s="16">
        <f t="shared" si="22"/>
        <v>-5.8500000000000003E-2</v>
      </c>
      <c r="H69" s="16">
        <f t="shared" si="22"/>
        <v>1.34</v>
      </c>
      <c r="I69" s="16">
        <f t="shared" si="22"/>
        <v>0.89100000000000001</v>
      </c>
      <c r="J69" s="16">
        <f t="shared" si="22"/>
        <v>5.39</v>
      </c>
      <c r="K69" s="16">
        <f t="shared" si="22"/>
        <v>-8.7119999999999997</v>
      </c>
      <c r="L69" s="16"/>
      <c r="M69" s="16">
        <f>M18-M$20+M$41</f>
        <v>1E-4</v>
      </c>
      <c r="N69" s="16">
        <f t="shared" ref="N69:S69" si="23">N18-N$20+N$41</f>
        <v>1.0000000000000005E-4</v>
      </c>
      <c r="O69" s="16">
        <f t="shared" si="23"/>
        <v>-1.8E-3</v>
      </c>
      <c r="P69" s="16">
        <f t="shared" si="23"/>
        <v>0.08</v>
      </c>
      <c r="Q69" s="16">
        <f t="shared" si="23"/>
        <v>8.1000000000000003E-2</v>
      </c>
      <c r="R69" s="16">
        <f t="shared" si="23"/>
        <v>0.49</v>
      </c>
      <c r="S69" s="16">
        <f t="shared" si="23"/>
        <v>-0.79200000000000004</v>
      </c>
      <c r="T69" s="16"/>
      <c r="U69" s="32" t="s">
        <v>76</v>
      </c>
      <c r="V69" s="19"/>
      <c r="W69" s="12"/>
    </row>
    <row r="70" spans="1:23" ht="20.100000000000001" customHeight="1" x14ac:dyDescent="0.2">
      <c r="A70" s="12" t="s">
        <v>16</v>
      </c>
      <c r="B70" s="12" t="s">
        <v>64</v>
      </c>
      <c r="C70" s="13">
        <v>2000</v>
      </c>
      <c r="E70" s="16">
        <f t="shared" ref="E70:K70" si="24">E19+M19*($C70-$C19)-E$20-M$20*($C70-$C$20)+E$41+M$41*($C70-$C$41)</f>
        <v>5.4099999999999995E-2</v>
      </c>
      <c r="F70" s="16">
        <f t="shared" si="24"/>
        <v>5.0200000000000002E-2</v>
      </c>
      <c r="G70" s="16">
        <f t="shared" si="24"/>
        <v>-5.3800000000000008E-2</v>
      </c>
      <c r="H70" s="16">
        <f t="shared" si="24"/>
        <v>0.39999999999999969</v>
      </c>
      <c r="I70" s="16">
        <f t="shared" si="24"/>
        <v>0.89100000000000001</v>
      </c>
      <c r="J70" s="16">
        <f t="shared" si="24"/>
        <v>5.39</v>
      </c>
      <c r="K70" s="16">
        <f t="shared" si="24"/>
        <v>-8.7119999999999997</v>
      </c>
      <c r="L70" s="16"/>
      <c r="M70" s="16">
        <f t="shared" ref="M70:S70" si="25">M19-M$20+M$41</f>
        <v>-1.9999999999999998E-4</v>
      </c>
      <c r="N70" s="16">
        <f t="shared" si="25"/>
        <v>1.0000000000000005E-4</v>
      </c>
      <c r="O70" s="16">
        <f t="shared" si="25"/>
        <v>-1.8E-3</v>
      </c>
      <c r="P70" s="16">
        <f t="shared" si="25"/>
        <v>0.08</v>
      </c>
      <c r="Q70" s="16">
        <f t="shared" si="25"/>
        <v>8.1000000000000003E-2</v>
      </c>
      <c r="R70" s="16">
        <f t="shared" si="25"/>
        <v>0.49</v>
      </c>
      <c r="S70" s="16">
        <f t="shared" si="25"/>
        <v>-0.79200000000000004</v>
      </c>
      <c r="T70" s="16"/>
      <c r="U70" s="32" t="s">
        <v>76</v>
      </c>
      <c r="V70" s="19"/>
      <c r="W70" s="12"/>
    </row>
    <row r="71" spans="1:23" ht="20.100000000000001" customHeight="1" x14ac:dyDescent="0.2">
      <c r="A71" s="12" t="s">
        <v>15</v>
      </c>
      <c r="B71" s="12" t="s">
        <v>64</v>
      </c>
      <c r="C71" s="13">
        <v>2000</v>
      </c>
      <c r="E71" s="16">
        <f t="shared" ref="E71:K71" si="26">E20+M20*($C71-$C20)-E$20-M$20*($C71-$C$20)+E$41+M$41*($C71-$C$41)</f>
        <v>5.3999999999999999E-2</v>
      </c>
      <c r="F71" s="16">
        <f t="shared" si="26"/>
        <v>5.0999999999999997E-2</v>
      </c>
      <c r="G71" s="16">
        <f t="shared" si="26"/>
        <v>-4.7999999999999994E-2</v>
      </c>
      <c r="H71" s="16">
        <f t="shared" si="26"/>
        <v>2.4980018054066022E-16</v>
      </c>
      <c r="I71" s="16">
        <f t="shared" si="26"/>
        <v>0.89100000000000001</v>
      </c>
      <c r="J71" s="16">
        <f t="shared" si="26"/>
        <v>5.39</v>
      </c>
      <c r="K71" s="16">
        <f t="shared" si="26"/>
        <v>-8.7119999999999997</v>
      </c>
      <c r="L71" s="16"/>
      <c r="M71" s="16">
        <f t="shared" ref="M71:S71" si="27">M20-M$20+M$41</f>
        <v>0</v>
      </c>
      <c r="N71" s="16">
        <f t="shared" si="27"/>
        <v>0</v>
      </c>
      <c r="O71" s="16">
        <f t="shared" si="27"/>
        <v>0</v>
      </c>
      <c r="P71" s="16">
        <f t="shared" si="27"/>
        <v>0</v>
      </c>
      <c r="Q71" s="16">
        <f t="shared" si="27"/>
        <v>8.1000000000000003E-2</v>
      </c>
      <c r="R71" s="16">
        <f t="shared" si="27"/>
        <v>0.49</v>
      </c>
      <c r="S71" s="16">
        <f t="shared" si="27"/>
        <v>-0.79200000000000004</v>
      </c>
      <c r="T71" s="16"/>
      <c r="U71" s="32" t="s">
        <v>76</v>
      </c>
      <c r="V71" s="19"/>
      <c r="W71" s="12"/>
    </row>
    <row r="72" spans="1:23" ht="20.100000000000001" customHeight="1" x14ac:dyDescent="0.2">
      <c r="A72" s="12" t="s">
        <v>14</v>
      </c>
      <c r="B72" s="12" t="s">
        <v>64</v>
      </c>
      <c r="C72" s="13">
        <v>2000</v>
      </c>
      <c r="E72" s="16">
        <f t="shared" ref="E72:K72" si="28">E21+M21*($C72-$C21)-E$20-M$20*($C72-$C$20)+E$41+M$41*($C72-$C$41)</f>
        <v>4.7299999999999995E-2</v>
      </c>
      <c r="F72" s="16">
        <f t="shared" si="28"/>
        <v>4.6700000000000005E-2</v>
      </c>
      <c r="G72" s="16">
        <f t="shared" si="28"/>
        <v>-2.5299999999999996E-2</v>
      </c>
      <c r="H72" s="16">
        <f t="shared" si="28"/>
        <v>-1.5799999999999998</v>
      </c>
      <c r="I72" s="16">
        <f t="shared" si="28"/>
        <v>0.89100000000000001</v>
      </c>
      <c r="J72" s="16">
        <f t="shared" si="28"/>
        <v>5.39</v>
      </c>
      <c r="K72" s="16">
        <f t="shared" si="28"/>
        <v>-8.7720000000000002</v>
      </c>
      <c r="L72" s="16"/>
      <c r="M72" s="16">
        <f t="shared" ref="M72:S72" si="29">M21-M$20+M$41</f>
        <v>0</v>
      </c>
      <c r="N72" s="16">
        <f t="shared" si="29"/>
        <v>6.0000000000000006E-4</v>
      </c>
      <c r="O72" s="16">
        <f t="shared" si="29"/>
        <v>1.4000000000000002E-3</v>
      </c>
      <c r="P72" s="16">
        <f t="shared" si="29"/>
        <v>-0.01</v>
      </c>
      <c r="Q72" s="16">
        <f t="shared" si="29"/>
        <v>8.1000000000000003E-2</v>
      </c>
      <c r="R72" s="16">
        <f t="shared" si="29"/>
        <v>0.49</v>
      </c>
      <c r="S72" s="16">
        <f t="shared" si="29"/>
        <v>-0.81200000000000006</v>
      </c>
      <c r="T72" s="16"/>
      <c r="U72" s="32" t="s">
        <v>76</v>
      </c>
      <c r="V72" s="19"/>
      <c r="W72" s="12"/>
    </row>
    <row r="73" spans="1:23" ht="20.100000000000001" customHeight="1" x14ac:dyDescent="0.2">
      <c r="A73" s="12" t="s">
        <v>13</v>
      </c>
      <c r="B73" s="12" t="s">
        <v>64</v>
      </c>
      <c r="C73" s="13">
        <v>2000</v>
      </c>
      <c r="E73" s="16">
        <f t="shared" ref="E73:K73" si="30">E22+M22*($C73-$C22)-E$20-M$20*($C73-$C$20)+E$41+M$41*($C73-$C$41)</f>
        <v>4.7299999999999995E-2</v>
      </c>
      <c r="F73" s="16">
        <f t="shared" si="30"/>
        <v>4.6700000000000005E-2</v>
      </c>
      <c r="G73" s="16">
        <f t="shared" si="30"/>
        <v>-2.5299999999999996E-2</v>
      </c>
      <c r="H73" s="16">
        <f t="shared" si="30"/>
        <v>-1.5799999999999998</v>
      </c>
      <c r="I73" s="16">
        <f t="shared" si="30"/>
        <v>0.89100000000000001</v>
      </c>
      <c r="J73" s="16">
        <f t="shared" si="30"/>
        <v>5.39</v>
      </c>
      <c r="K73" s="16">
        <f t="shared" si="30"/>
        <v>-8.7720000000000002</v>
      </c>
      <c r="L73" s="16"/>
      <c r="M73" s="16">
        <f t="shared" ref="M73:S73" si="31">M22-M$20+M$41</f>
        <v>0</v>
      </c>
      <c r="N73" s="16">
        <f t="shared" si="31"/>
        <v>6.0000000000000006E-4</v>
      </c>
      <c r="O73" s="16">
        <f t="shared" si="31"/>
        <v>1.4000000000000002E-3</v>
      </c>
      <c r="P73" s="16">
        <f t="shared" si="31"/>
        <v>-0.01</v>
      </c>
      <c r="Q73" s="16">
        <f t="shared" si="31"/>
        <v>8.1000000000000003E-2</v>
      </c>
      <c r="R73" s="16">
        <f t="shared" si="31"/>
        <v>0.49</v>
      </c>
      <c r="S73" s="16">
        <f t="shared" si="31"/>
        <v>-0.81200000000000006</v>
      </c>
      <c r="T73" s="16"/>
      <c r="U73" s="32" t="s">
        <v>76</v>
      </c>
      <c r="V73" s="19"/>
      <c r="W73" s="12"/>
    </row>
    <row r="74" spans="1:23" ht="20.100000000000001" customHeight="1" x14ac:dyDescent="0.2">
      <c r="A74" s="12" t="s">
        <v>12</v>
      </c>
      <c r="B74" s="12" t="s">
        <v>64</v>
      </c>
      <c r="C74" s="13">
        <v>2000</v>
      </c>
      <c r="E74" s="16">
        <f t="shared" ref="E74:K74" si="32">E23+M23*($C74-$C23)-E$20-M$20*($C74-$C$20)+E$41+M$41*($C74-$C$41)</f>
        <v>4.7299999999999995E-2</v>
      </c>
      <c r="F74" s="16">
        <f t="shared" si="32"/>
        <v>4.6700000000000005E-2</v>
      </c>
      <c r="G74" s="16">
        <f t="shared" si="32"/>
        <v>-2.5299999999999996E-2</v>
      </c>
      <c r="H74" s="16">
        <f t="shared" si="32"/>
        <v>-1.5799999999999998</v>
      </c>
      <c r="I74" s="16">
        <f t="shared" si="32"/>
        <v>0.89100000000000001</v>
      </c>
      <c r="J74" s="16">
        <f t="shared" si="32"/>
        <v>5.39</v>
      </c>
      <c r="K74" s="16">
        <f t="shared" si="32"/>
        <v>-8.7720000000000002</v>
      </c>
      <c r="L74" s="16"/>
      <c r="M74" s="16">
        <f t="shared" ref="M74:S74" si="33">M23-M$20+M$41</f>
        <v>0</v>
      </c>
      <c r="N74" s="16">
        <f t="shared" si="33"/>
        <v>6.0000000000000006E-4</v>
      </c>
      <c r="O74" s="16">
        <f t="shared" si="33"/>
        <v>1.4000000000000002E-3</v>
      </c>
      <c r="P74" s="16">
        <f t="shared" si="33"/>
        <v>-0.01</v>
      </c>
      <c r="Q74" s="16">
        <f t="shared" si="33"/>
        <v>8.1000000000000003E-2</v>
      </c>
      <c r="R74" s="16">
        <f t="shared" si="33"/>
        <v>0.49</v>
      </c>
      <c r="S74" s="16">
        <f t="shared" si="33"/>
        <v>-0.81200000000000006</v>
      </c>
      <c r="T74" s="16"/>
      <c r="U74" s="32" t="s">
        <v>76</v>
      </c>
      <c r="V74" s="19"/>
      <c r="W74" s="12"/>
    </row>
    <row r="75" spans="1:23" ht="20.100000000000001" customHeight="1" x14ac:dyDescent="0.2">
      <c r="A75" s="12" t="s">
        <v>11</v>
      </c>
      <c r="B75" s="12" t="s">
        <v>64</v>
      </c>
      <c r="C75" s="13">
        <v>2000</v>
      </c>
      <c r="E75" s="16">
        <f t="shared" ref="E75:K75" si="34">E24+M24*($C75-$C24)-E$20-M$20*($C75-$C$20)+E$41+M$41*($C75-$C$41)</f>
        <v>7.6100000000000001E-2</v>
      </c>
      <c r="F75" s="16">
        <f t="shared" si="34"/>
        <v>4.6900000000000004E-2</v>
      </c>
      <c r="G75" s="16">
        <f t="shared" si="34"/>
        <v>-1.9899999999999994E-2</v>
      </c>
      <c r="H75" s="16">
        <f t="shared" si="34"/>
        <v>-2.0699999999999998</v>
      </c>
      <c r="I75" s="16">
        <f t="shared" si="34"/>
        <v>2.601</v>
      </c>
      <c r="J75" s="16">
        <f t="shared" si="34"/>
        <v>6.87</v>
      </c>
      <c r="K75" s="16">
        <f t="shared" si="34"/>
        <v>-8.411999999999999</v>
      </c>
      <c r="L75" s="16"/>
      <c r="M75" s="16">
        <f t="shared" ref="M75:S75" si="35">M24-M$20+M$41</f>
        <v>2.8999999999999998E-3</v>
      </c>
      <c r="N75" s="16">
        <f t="shared" si="35"/>
        <v>1.9999999999999998E-4</v>
      </c>
      <c r="O75" s="16">
        <f t="shared" si="35"/>
        <v>6.0000000000000006E-4</v>
      </c>
      <c r="P75" s="16">
        <f t="shared" si="35"/>
        <v>-0.01</v>
      </c>
      <c r="Q75" s="16">
        <f t="shared" si="35"/>
        <v>0.191</v>
      </c>
      <c r="R75" s="16">
        <f t="shared" si="35"/>
        <v>0.67999999999999994</v>
      </c>
      <c r="S75" s="16">
        <f t="shared" si="35"/>
        <v>-0.8620000000000001</v>
      </c>
      <c r="T75" s="16"/>
      <c r="U75" s="32" t="s">
        <v>76</v>
      </c>
      <c r="V75" s="19"/>
      <c r="W75" s="12"/>
    </row>
    <row r="76" spans="1:23" ht="20.100000000000001" customHeight="1" x14ac:dyDescent="0.2">
      <c r="A76" s="12" t="s">
        <v>10</v>
      </c>
      <c r="B76" s="12" t="s">
        <v>64</v>
      </c>
      <c r="C76" s="13">
        <v>2000</v>
      </c>
      <c r="E76" s="16">
        <f t="shared" ref="E76:K76" si="36">E25+M25*($C76-$C25)-E$20-M$20*($C76-$C$20)+E$41+M$41*($C76-$C$41)</f>
        <v>3.9300000000000002E-2</v>
      </c>
      <c r="F76" s="16">
        <f t="shared" si="36"/>
        <v>4.4700000000000004E-2</v>
      </c>
      <c r="G76" s="16">
        <f t="shared" si="36"/>
        <v>-1.7300000000000003E-2</v>
      </c>
      <c r="H76" s="16">
        <f t="shared" si="36"/>
        <v>-0.86999999999999988</v>
      </c>
      <c r="I76" s="16">
        <f t="shared" si="36"/>
        <v>0.89100000000000001</v>
      </c>
      <c r="J76" s="16">
        <f t="shared" si="36"/>
        <v>5.39</v>
      </c>
      <c r="K76" s="16">
        <f t="shared" si="36"/>
        <v>-8.7720000000000002</v>
      </c>
      <c r="L76" s="16"/>
      <c r="M76" s="16">
        <f t="shared" ref="M76:S76" si="37">M25-M$20+M$41</f>
        <v>0</v>
      </c>
      <c r="N76" s="16">
        <f t="shared" si="37"/>
        <v>6.0000000000000006E-4</v>
      </c>
      <c r="O76" s="16">
        <f t="shared" si="37"/>
        <v>1.4000000000000002E-3</v>
      </c>
      <c r="P76" s="16">
        <f t="shared" si="37"/>
        <v>-0.01</v>
      </c>
      <c r="Q76" s="16">
        <f t="shared" si="37"/>
        <v>8.1000000000000003E-2</v>
      </c>
      <c r="R76" s="16">
        <f t="shared" si="37"/>
        <v>0.49</v>
      </c>
      <c r="S76" s="16">
        <f t="shared" si="37"/>
        <v>-0.81200000000000006</v>
      </c>
      <c r="T76" s="16"/>
      <c r="U76" s="32" t="s">
        <v>76</v>
      </c>
      <c r="V76" s="19"/>
      <c r="W76" s="12"/>
    </row>
    <row r="77" spans="1:23" ht="20.100000000000001" customHeight="1" x14ac:dyDescent="0.2">
      <c r="A77" s="12" t="s">
        <v>9</v>
      </c>
      <c r="B77" s="12" t="s">
        <v>64</v>
      </c>
      <c r="C77" s="13">
        <v>2000</v>
      </c>
      <c r="E77" s="16">
        <f t="shared" ref="E77:K77" si="38">E26+M26*($C77-$C26)-E$20-M$20*($C77-$C$20)+E$41+M$41*($C77-$C$41)</f>
        <v>2.7299999999999998E-2</v>
      </c>
      <c r="F77" s="16">
        <f t="shared" si="38"/>
        <v>3.0700000000000002E-2</v>
      </c>
      <c r="G77" s="16">
        <f t="shared" si="38"/>
        <v>-1.1299999999999998E-2</v>
      </c>
      <c r="H77" s="16">
        <f t="shared" si="38"/>
        <v>-2.2699999999999996</v>
      </c>
      <c r="I77" s="16">
        <f t="shared" si="38"/>
        <v>0.89100000000000001</v>
      </c>
      <c r="J77" s="16">
        <f t="shared" si="38"/>
        <v>5.39</v>
      </c>
      <c r="K77" s="16">
        <f t="shared" si="38"/>
        <v>-8.7720000000000002</v>
      </c>
      <c r="L77" s="16"/>
      <c r="M77" s="16">
        <f t="shared" ref="M77:S77" si="39">M26-M$20+M$41</f>
        <v>0</v>
      </c>
      <c r="N77" s="16">
        <f t="shared" si="39"/>
        <v>6.0000000000000006E-4</v>
      </c>
      <c r="O77" s="16">
        <f t="shared" si="39"/>
        <v>1.4000000000000002E-3</v>
      </c>
      <c r="P77" s="16">
        <f t="shared" si="39"/>
        <v>-0.01</v>
      </c>
      <c r="Q77" s="16">
        <f t="shared" si="39"/>
        <v>8.1000000000000003E-2</v>
      </c>
      <c r="R77" s="16">
        <f t="shared" si="39"/>
        <v>0.49</v>
      </c>
      <c r="S77" s="16">
        <f t="shared" si="39"/>
        <v>-0.81200000000000006</v>
      </c>
      <c r="T77" s="16"/>
      <c r="U77" s="32" t="s">
        <v>76</v>
      </c>
      <c r="V77" s="19"/>
      <c r="W77" s="12"/>
    </row>
    <row r="78" spans="1:23" ht="20.100000000000001" customHeight="1" x14ac:dyDescent="0.2">
      <c r="A78" s="12" t="s">
        <v>8</v>
      </c>
      <c r="B78" s="12" t="s">
        <v>64</v>
      </c>
      <c r="C78" s="13">
        <v>2000</v>
      </c>
      <c r="E78" s="16">
        <f t="shared" ref="E78:K78" si="40">E27+M27*($C78-$C27)-E$20-M$20*($C78-$C$20)+E$41+M$41*($C78-$C$41)</f>
        <v>2.9299999999999996E-2</v>
      </c>
      <c r="F78" s="16">
        <f t="shared" si="40"/>
        <v>3.4699999999999995E-2</v>
      </c>
      <c r="G78" s="16">
        <f t="shared" si="40"/>
        <v>4.7000000000000028E-3</v>
      </c>
      <c r="H78" s="16">
        <f t="shared" si="40"/>
        <v>-2.57</v>
      </c>
      <c r="I78" s="16">
        <f t="shared" si="40"/>
        <v>0.89100000000000001</v>
      </c>
      <c r="J78" s="16">
        <f t="shared" si="40"/>
        <v>5.39</v>
      </c>
      <c r="K78" s="16">
        <f t="shared" si="40"/>
        <v>-8.7720000000000002</v>
      </c>
      <c r="L78" s="16"/>
      <c r="M78" s="16">
        <f t="shared" ref="M78:S78" si="41">M27-M$20+M$41</f>
        <v>0</v>
      </c>
      <c r="N78" s="16">
        <f t="shared" si="41"/>
        <v>6.0000000000000006E-4</v>
      </c>
      <c r="O78" s="16">
        <f t="shared" si="41"/>
        <v>1.4000000000000002E-3</v>
      </c>
      <c r="P78" s="16">
        <f t="shared" si="41"/>
        <v>-0.01</v>
      </c>
      <c r="Q78" s="16">
        <f t="shared" si="41"/>
        <v>8.1000000000000003E-2</v>
      </c>
      <c r="R78" s="16">
        <f t="shared" si="41"/>
        <v>0.49</v>
      </c>
      <c r="S78" s="16">
        <f t="shared" si="41"/>
        <v>-0.81200000000000006</v>
      </c>
      <c r="T78" s="16"/>
      <c r="U78" s="32" t="s">
        <v>76</v>
      </c>
      <c r="V78" s="19"/>
      <c r="W78" s="12"/>
    </row>
    <row r="79" spans="1:23" ht="20.100000000000001" customHeight="1" x14ac:dyDescent="0.2">
      <c r="A79" s="20" t="s">
        <v>7</v>
      </c>
      <c r="B79" s="12" t="s">
        <v>64</v>
      </c>
      <c r="C79" s="13">
        <v>2000</v>
      </c>
      <c r="E79" s="16">
        <f t="shared" ref="E79:K79" si="42">E28+M28*($C79-$C28)-E$20-M$20*($C79-$C$20)+E$41+M$41*($C79-$C$41)</f>
        <v>2.4299999999999995E-2</v>
      </c>
      <c r="F79" s="16">
        <f t="shared" si="42"/>
        <v>1.0700000000000001E-2</v>
      </c>
      <c r="G79" s="16">
        <f t="shared" si="42"/>
        <v>4.2699999999999988E-2</v>
      </c>
      <c r="H79" s="16">
        <f t="shared" si="42"/>
        <v>-5.97</v>
      </c>
      <c r="I79" s="16">
        <f t="shared" si="42"/>
        <v>0.89100000000000001</v>
      </c>
      <c r="J79" s="16">
        <f t="shared" si="42"/>
        <v>5.39</v>
      </c>
      <c r="K79" s="16">
        <f t="shared" si="42"/>
        <v>-8.7720000000000002</v>
      </c>
      <c r="L79" s="16"/>
      <c r="M79" s="16">
        <f t="shared" ref="M79:S79" si="43">M28-M$20+M$41</f>
        <v>0</v>
      </c>
      <c r="N79" s="16">
        <f t="shared" si="43"/>
        <v>6.0000000000000006E-4</v>
      </c>
      <c r="O79" s="16">
        <f t="shared" si="43"/>
        <v>1.4000000000000002E-3</v>
      </c>
      <c r="P79" s="16">
        <f t="shared" si="43"/>
        <v>-0.01</v>
      </c>
      <c r="Q79" s="16">
        <f t="shared" si="43"/>
        <v>8.1000000000000003E-2</v>
      </c>
      <c r="R79" s="16">
        <f t="shared" si="43"/>
        <v>0.49</v>
      </c>
      <c r="S79" s="16">
        <f t="shared" si="43"/>
        <v>-0.81200000000000006</v>
      </c>
      <c r="T79" s="16"/>
      <c r="U79" s="32" t="s">
        <v>76</v>
      </c>
      <c r="V79" s="19"/>
      <c r="W79" s="12"/>
    </row>
    <row r="80" spans="1:23" ht="20.100000000000001" customHeight="1" x14ac:dyDescent="0.2">
      <c r="L80" s="16"/>
      <c r="T80" s="16"/>
      <c r="U80" s="17"/>
      <c r="V80" s="17"/>
      <c r="W80" s="12"/>
    </row>
    <row r="93" spans="5:19" ht="20.100000000000001" customHeight="1" x14ac:dyDescent="0.2"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5:19" ht="20.100000000000001" customHeight="1" x14ac:dyDescent="0.2"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5:19" ht="20.100000000000001" customHeight="1" x14ac:dyDescent="0.2"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5:19" ht="20.100000000000001" customHeight="1" x14ac:dyDescent="0.2"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5:19" ht="20.100000000000001" customHeight="1" x14ac:dyDescent="0.2"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5:19" ht="20.100000000000001" customHeight="1" x14ac:dyDescent="0.2"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5:19" ht="20.100000000000001" customHeight="1" x14ac:dyDescent="0.2"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5:19" ht="20.100000000000001" customHeight="1" x14ac:dyDescent="0.2"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5:19" ht="20.100000000000001" customHeight="1" x14ac:dyDescent="0.2"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5:19" ht="20.100000000000001" customHeight="1" x14ac:dyDescent="0.2"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5:19" ht="20.100000000000001" customHeight="1" x14ac:dyDescent="0.2"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5:19" ht="20.100000000000001" customHeight="1" x14ac:dyDescent="0.2"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5:19" ht="20.100000000000001" customHeight="1" x14ac:dyDescent="0.2"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5:19" ht="20.100000000000001" customHeight="1" x14ac:dyDescent="0.2"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</sheetData>
  <hyperlinks>
    <hyperlink ref="V4" r:id="rId1" display="http://etrs89.ensg.ign.fr/"/>
    <hyperlink ref="V6" r:id="rId2" display="http://etrs89.ensg.ign.fr/memo-V8.pdf"/>
    <hyperlink ref="V18" r:id="rId3" display="http://itrf.ensg.ign.fr/doc_ITRF/Transfo-ITRF2008_ITRFs.txt"/>
    <hyperlink ref="V29" r:id="rId4" display="http://etrs89.ensg.ign.fr/memo-V8.pdf"/>
    <hyperlink ref="V40" r:id="rId5" display="http://etrs89.ensg.ign.fr/memo-V8.pdf"/>
  </hyperlinks>
  <pageMargins left="0.75" right="0.75" top="1" bottom="1" header="0.5" footer="0.5"/>
  <pageSetup paperSize="9" orientation="landscape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ITRF</vt:lpstr>
      <vt:lpstr>NAD83</vt:lpstr>
      <vt:lpstr>ETRS89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ITRF Transformation Parameters</dc:title>
  <dc:creator>Jos Verheijen</dc:creator>
  <cp:keywords>ITRF WGS84 NAD84 ETRS89</cp:keywords>
  <cp:lastModifiedBy>Jos Verheijen</cp:lastModifiedBy>
  <dcterms:created xsi:type="dcterms:W3CDTF">2013-05-12T19:10:50Z</dcterms:created>
  <dcterms:modified xsi:type="dcterms:W3CDTF">2016-01-22T10:42:57Z</dcterms:modified>
  <cp:category>geodesy</cp:category>
</cp:coreProperties>
</file>